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Pořadí" sheetId="1" r:id="rId1"/>
  </sheets>
  <definedNames/>
  <calcPr fullCalcOnLoad="1"/>
</workbook>
</file>

<file path=xl/sharedStrings.xml><?xml version="1.0" encoding="utf-8"?>
<sst xmlns="http://schemas.openxmlformats.org/spreadsheetml/2006/main" count="170" uniqueCount="116">
  <si>
    <t>Střelecká soutěž o medaili spolku 201. Pardubice z.s.</t>
  </si>
  <si>
    <t>P.č.</t>
  </si>
  <si>
    <t>Soutěžící</t>
  </si>
  <si>
    <t>1 - Soutěž jednotlivci</t>
  </si>
  <si>
    <t>2 - Soutěž družstev</t>
  </si>
  <si>
    <t>Pi 9mm</t>
  </si>
  <si>
    <t>Pí 9mm</t>
  </si>
  <si>
    <t>Taktika</t>
  </si>
  <si>
    <t>BODY</t>
  </si>
  <si>
    <t>Pořadí</t>
  </si>
  <si>
    <t>Název týmu</t>
  </si>
  <si>
    <t>Body jednotlivci</t>
  </si>
  <si>
    <t>Body družstvo</t>
  </si>
  <si>
    <t>Otočný terč</t>
  </si>
  <si>
    <t>Mířená</t>
  </si>
  <si>
    <t>čas</t>
  </si>
  <si>
    <t>body</t>
  </si>
  <si>
    <t>Celkem!</t>
  </si>
  <si>
    <t>1. kolo</t>
  </si>
  <si>
    <t>2. kolo</t>
  </si>
  <si>
    <t>Celkem</t>
  </si>
  <si>
    <t>Marian Paukert</t>
  </si>
  <si>
    <t>Paukrťáci</t>
  </si>
  <si>
    <t>Jakub Paukert</t>
  </si>
  <si>
    <t>Anna Paukertová</t>
  </si>
  <si>
    <t>Miroslav Hloušek</t>
  </si>
  <si>
    <t xml:space="preserve">Sokol Kostelec nad Orlicí </t>
  </si>
  <si>
    <t>Oldřich Ludvik</t>
  </si>
  <si>
    <t>Jiří Ludvik</t>
  </si>
  <si>
    <t xml:space="preserve">Jana Libotovská </t>
  </si>
  <si>
    <t xml:space="preserve">Růže z Texasu </t>
  </si>
  <si>
    <t xml:space="preserve">Dana Libotovská </t>
  </si>
  <si>
    <t xml:space="preserve">Soňa Luňáčková </t>
  </si>
  <si>
    <t>Adéla Lněnicková</t>
  </si>
  <si>
    <t>Špatnej nápad</t>
  </si>
  <si>
    <t>Michal Budina</t>
  </si>
  <si>
    <t>Aneta Fišerová</t>
  </si>
  <si>
    <t>Vladimír Zralý</t>
  </si>
  <si>
    <t>Univerzita Obrany A</t>
  </si>
  <si>
    <t>Mgr. Radek Nedoma</t>
  </si>
  <si>
    <t>Des. Daniel Kováč</t>
  </si>
  <si>
    <t>rtm. Bc. Jitka Tichá</t>
  </si>
  <si>
    <t>Univerzita Obrany B</t>
  </si>
  <si>
    <t>rtn. Hana Jurášová</t>
  </si>
  <si>
    <t>Mgr. Jaroslav Douda</t>
  </si>
  <si>
    <t>Ludovít Vicena</t>
  </si>
  <si>
    <t>Jaromír Hypius</t>
  </si>
  <si>
    <t>3 - Soutěž ženy</t>
  </si>
  <si>
    <t>201. Pardubice</t>
  </si>
  <si>
    <t>Martin Volf</t>
  </si>
  <si>
    <t>Roman Volf</t>
  </si>
  <si>
    <t>Aleš Borovička</t>
  </si>
  <si>
    <t>Sandra Donátová</t>
  </si>
  <si>
    <t>Bohuslav Sedlák</t>
  </si>
  <si>
    <t>Lukáš Mikuláš</t>
  </si>
  <si>
    <t>Miroslav Haislar</t>
  </si>
  <si>
    <t>Rychnovští asfalťáci</t>
  </si>
  <si>
    <t>Nemocnice</t>
  </si>
  <si>
    <t>Nemocnice II</t>
  </si>
  <si>
    <t>Jan Bednář</t>
  </si>
  <si>
    <t>Zdeněk Bednář</t>
  </si>
  <si>
    <t>František Skalník</t>
  </si>
  <si>
    <t>Michal Ptáček</t>
  </si>
  <si>
    <t>Pavel Štěpánek</t>
  </si>
  <si>
    <t>Radek Štěpánek</t>
  </si>
  <si>
    <t>Tomáš Motl</t>
  </si>
  <si>
    <t>Jaroslav Flugr</t>
  </si>
  <si>
    <t>Hasiči</t>
  </si>
  <si>
    <t>Zdeněk Polách</t>
  </si>
  <si>
    <t>Zuzana Haklová</t>
  </si>
  <si>
    <t>Andrea Frantová</t>
  </si>
  <si>
    <t>Zdeněk Franta</t>
  </si>
  <si>
    <t>Václav Trenz</t>
  </si>
  <si>
    <t>Jiří Ptáček</t>
  </si>
  <si>
    <t>Jaroslav Cvejn</t>
  </si>
  <si>
    <t>Adam Mikuláš</t>
  </si>
  <si>
    <t>Žoldáci</t>
  </si>
  <si>
    <t xml:space="preserve">Čs. Legionář </t>
  </si>
  <si>
    <t>CGT Light</t>
  </si>
  <si>
    <t>Petr Dolníček</t>
  </si>
  <si>
    <t>Jiří Hudec</t>
  </si>
  <si>
    <t>Luboš Knápek</t>
  </si>
  <si>
    <t>Dominik Knápek</t>
  </si>
  <si>
    <t>Cvejn Martin</t>
  </si>
  <si>
    <t>Serhyi Volos</t>
  </si>
  <si>
    <t>Libor Kovač</t>
  </si>
  <si>
    <t>Dušan Špitalský</t>
  </si>
  <si>
    <t>Jakub Šponiar</t>
  </si>
  <si>
    <t>Jirka Vašek</t>
  </si>
  <si>
    <t>Andrea Štěpánková</t>
  </si>
  <si>
    <t>Daja Volfová</t>
  </si>
  <si>
    <t>Agenti 000</t>
  </si>
  <si>
    <t>Marketa Ptáčková</t>
  </si>
  <si>
    <t>Petr Cvejn</t>
  </si>
  <si>
    <t>Práčata</t>
  </si>
  <si>
    <t>4 - Soutěž děti</t>
  </si>
  <si>
    <t>Roman Šponiar</t>
  </si>
  <si>
    <t>Ludmila Večeřová</t>
  </si>
  <si>
    <t>Začátečníci</t>
  </si>
  <si>
    <t>Bohdan Metyš</t>
  </si>
  <si>
    <t>Zdenek Štandera</t>
  </si>
  <si>
    <t>Počkej si</t>
  </si>
  <si>
    <t>Čermáci</t>
  </si>
  <si>
    <t>Věra Balcarová</t>
  </si>
  <si>
    <t>Jan Rusín</t>
  </si>
  <si>
    <t>Veronika Štěpánková</t>
  </si>
  <si>
    <t>Josef Plašil</t>
  </si>
  <si>
    <t>L</t>
  </si>
  <si>
    <t>Kateřina Šiklová</t>
  </si>
  <si>
    <t>rtn. Natálie Goláňová</t>
  </si>
  <si>
    <t>Pavel Antl</t>
  </si>
  <si>
    <t>Adéla Lněničková</t>
  </si>
  <si>
    <t>Nalezenci</t>
  </si>
  <si>
    <t>Špitálští</t>
  </si>
  <si>
    <t>David Baum</t>
  </si>
  <si>
    <t>Rudoltice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</si>
</sst>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18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18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0" fontId="2" fillId="13" borderId="17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6" borderId="12" xfId="0" applyFont="1" applyFill="1" applyBorder="1" applyAlignment="1" applyProtection="1">
      <alignment horizontal="left" vertical="center"/>
      <protection locked="0"/>
    </xf>
    <xf numFmtId="164" fontId="3" fillId="7" borderId="20" xfId="0" applyNumberFormat="1" applyFont="1" applyFill="1" applyBorder="1" applyAlignment="1" applyProtection="1">
      <alignment horizontal="center" vertical="center"/>
      <protection locked="0"/>
    </xf>
    <xf numFmtId="164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3" fillId="6" borderId="24" xfId="0" applyFont="1" applyFill="1" applyBorder="1" applyAlignment="1" applyProtection="1">
      <alignment horizontal="left" vertical="center"/>
      <protection locked="0"/>
    </xf>
    <xf numFmtId="0" fontId="3" fillId="6" borderId="18" xfId="0" applyFont="1" applyFill="1" applyBorder="1" applyAlignment="1" applyProtection="1">
      <alignment horizontal="left" vertical="center"/>
      <protection locked="0"/>
    </xf>
    <xf numFmtId="0" fontId="3" fillId="36" borderId="12" xfId="0" applyFont="1" applyFill="1" applyBorder="1" applyAlignment="1" applyProtection="1">
      <alignment horizontal="left" vertical="center"/>
      <protection locked="0"/>
    </xf>
    <xf numFmtId="0" fontId="3" fillId="36" borderId="24" xfId="0" applyFont="1" applyFill="1" applyBorder="1" applyAlignment="1" applyProtection="1">
      <alignment horizontal="left" vertical="center"/>
      <protection locked="0"/>
    </xf>
    <xf numFmtId="0" fontId="3" fillId="36" borderId="25" xfId="0" applyFont="1" applyFill="1" applyBorder="1" applyAlignment="1" applyProtection="1">
      <alignment horizontal="left" vertical="center"/>
      <protection locked="0"/>
    </xf>
    <xf numFmtId="0" fontId="3" fillId="36" borderId="26" xfId="0" applyFont="1" applyFill="1" applyBorder="1" applyAlignment="1" applyProtection="1">
      <alignment horizontal="left" vertical="center"/>
      <protection locked="0"/>
    </xf>
    <xf numFmtId="0" fontId="3" fillId="6" borderId="25" xfId="0" applyFont="1" applyFill="1" applyBorder="1" applyAlignment="1" applyProtection="1">
      <alignment horizontal="left" vertical="center"/>
      <protection locked="0"/>
    </xf>
    <xf numFmtId="0" fontId="3" fillId="6" borderId="26" xfId="0" applyFont="1" applyFill="1" applyBorder="1" applyAlignment="1" applyProtection="1">
      <alignment horizontal="left" vertical="center"/>
      <protection locked="0"/>
    </xf>
    <xf numFmtId="0" fontId="3" fillId="36" borderId="27" xfId="0" applyFont="1" applyFill="1" applyBorder="1" applyAlignment="1" applyProtection="1">
      <alignment horizontal="left" vertical="center"/>
      <protection locked="0"/>
    </xf>
    <xf numFmtId="0" fontId="3" fillId="36" borderId="10" xfId="0" applyFont="1" applyFill="1" applyBorder="1" applyAlignment="1" applyProtection="1">
      <alignment horizontal="left" vertical="center"/>
      <protection locked="0"/>
    </xf>
    <xf numFmtId="0" fontId="3" fillId="36" borderId="18" xfId="0" applyFont="1" applyFill="1" applyBorder="1" applyAlignment="1" applyProtection="1">
      <alignment horizontal="left" vertical="center"/>
      <protection locked="0"/>
    </xf>
    <xf numFmtId="0" fontId="2" fillId="6" borderId="28" xfId="0" applyFont="1" applyFill="1" applyBorder="1" applyAlignment="1" applyProtection="1">
      <alignment horizontal="center" vertical="center"/>
      <protection locked="0"/>
    </xf>
    <xf numFmtId="0" fontId="2" fillId="6" borderId="29" xfId="0" applyFont="1" applyFill="1" applyBorder="1" applyAlignment="1" applyProtection="1">
      <alignment horizontal="center" vertical="center"/>
      <protection locked="0"/>
    </xf>
    <xf numFmtId="0" fontId="2" fillId="36" borderId="28" xfId="0" applyFont="1" applyFill="1" applyBorder="1" applyAlignment="1" applyProtection="1">
      <alignment horizontal="center" vertical="center"/>
      <protection locked="0"/>
    </xf>
    <xf numFmtId="0" fontId="2" fillId="36" borderId="30" xfId="0" applyFont="1" applyFill="1" applyBorder="1" applyAlignment="1" applyProtection="1">
      <alignment horizontal="center" vertical="center"/>
      <protection locked="0"/>
    </xf>
    <xf numFmtId="164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164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3" fillId="6" borderId="34" xfId="0" applyFont="1" applyFill="1" applyBorder="1" applyAlignment="1" applyProtection="1">
      <alignment horizontal="left" vertical="center"/>
      <protection locked="0"/>
    </xf>
    <xf numFmtId="0" fontId="3" fillId="36" borderId="35" xfId="0" applyFont="1" applyFill="1" applyBorder="1" applyAlignment="1" applyProtection="1">
      <alignment horizontal="left" vertical="center"/>
      <protection locked="0"/>
    </xf>
    <xf numFmtId="0" fontId="3" fillId="36" borderId="34" xfId="0" applyFont="1" applyFill="1" applyBorder="1" applyAlignment="1" applyProtection="1">
      <alignment horizontal="left" vertical="center"/>
      <protection locked="0"/>
    </xf>
    <xf numFmtId="0" fontId="3" fillId="36" borderId="36" xfId="0" applyFont="1" applyFill="1" applyBorder="1" applyAlignment="1" applyProtection="1">
      <alignment horizontal="left" vertical="center"/>
      <protection locked="0"/>
    </xf>
    <xf numFmtId="0" fontId="39" fillId="6" borderId="34" xfId="0" applyFont="1" applyFill="1" applyBorder="1" applyAlignment="1">
      <alignment/>
    </xf>
    <xf numFmtId="0" fontId="39" fillId="6" borderId="12" xfId="0" applyFont="1" applyFill="1" applyBorder="1" applyAlignment="1">
      <alignment/>
    </xf>
    <xf numFmtId="0" fontId="39" fillId="6" borderId="24" xfId="0" applyFont="1" applyFill="1" applyBorder="1" applyAlignment="1">
      <alignment/>
    </xf>
    <xf numFmtId="0" fontId="39" fillId="6" borderId="18" xfId="0" applyFont="1" applyFill="1" applyBorder="1" applyAlignment="1">
      <alignment/>
    </xf>
    <xf numFmtId="0" fontId="40" fillId="36" borderId="12" xfId="0" applyFont="1" applyFill="1" applyBorder="1" applyAlignment="1">
      <alignment/>
    </xf>
    <xf numFmtId="0" fontId="40" fillId="36" borderId="24" xfId="0" applyFont="1" applyFill="1" applyBorder="1" applyAlignment="1">
      <alignment/>
    </xf>
    <xf numFmtId="0" fontId="40" fillId="36" borderId="18" xfId="0" applyFont="1" applyFill="1" applyBorder="1" applyAlignment="1">
      <alignment/>
    </xf>
    <xf numFmtId="0" fontId="2" fillId="13" borderId="37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/>
    </xf>
    <xf numFmtId="0" fontId="2" fillId="13" borderId="25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37" borderId="24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 vertical="center"/>
    </xf>
    <xf numFmtId="0" fontId="2" fillId="6" borderId="29" xfId="0" applyFont="1" applyFill="1" applyBorder="1" applyAlignment="1" applyProtection="1">
      <alignment horizontal="center" vertical="center"/>
      <protection locked="0"/>
    </xf>
    <xf numFmtId="0" fontId="2" fillId="36" borderId="29" xfId="0" applyFont="1" applyFill="1" applyBorder="1" applyAlignment="1" applyProtection="1">
      <alignment horizontal="center" vertical="center"/>
      <protection locked="0"/>
    </xf>
    <xf numFmtId="0" fontId="3" fillId="10" borderId="40" xfId="0" applyFont="1" applyFill="1" applyBorder="1" applyAlignment="1" applyProtection="1">
      <alignment horizontal="center" vertical="center"/>
      <protection locked="0"/>
    </xf>
    <xf numFmtId="0" fontId="3" fillId="10" borderId="12" xfId="0" applyFont="1" applyFill="1" applyBorder="1" applyAlignment="1" applyProtection="1">
      <alignment horizontal="center" vertical="center"/>
      <protection locked="0"/>
    </xf>
    <xf numFmtId="0" fontId="3" fillId="10" borderId="21" xfId="0" applyFont="1" applyFill="1" applyBorder="1" applyAlignment="1" applyProtection="1">
      <alignment horizontal="center" vertical="center"/>
      <protection locked="0"/>
    </xf>
    <xf numFmtId="0" fontId="3" fillId="10" borderId="41" xfId="0" applyFont="1" applyFill="1" applyBorder="1" applyAlignment="1" applyProtection="1">
      <alignment horizontal="center" vertical="center"/>
      <protection locked="0"/>
    </xf>
    <xf numFmtId="0" fontId="3" fillId="10" borderId="26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left" vertical="center"/>
      <protection locked="0"/>
    </xf>
    <xf numFmtId="0" fontId="3" fillId="10" borderId="10" xfId="0" applyFont="1" applyFill="1" applyBorder="1" applyAlignment="1" applyProtection="1">
      <alignment horizontal="center" vertical="center"/>
      <protection locked="0"/>
    </xf>
    <xf numFmtId="164" fontId="3" fillId="7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5" borderId="40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 vertical="center"/>
    </xf>
    <xf numFmtId="0" fontId="3" fillId="10" borderId="43" xfId="0" applyFont="1" applyFill="1" applyBorder="1" applyAlignment="1" applyProtection="1">
      <alignment horizontal="center" vertical="center"/>
      <protection locked="0"/>
    </xf>
    <xf numFmtId="164" fontId="3" fillId="7" borderId="43" xfId="0" applyNumberFormat="1" applyFont="1" applyFill="1" applyBorder="1" applyAlignment="1" applyProtection="1">
      <alignment horizontal="center" vertical="center"/>
      <protection locked="0"/>
    </xf>
    <xf numFmtId="164" fontId="3" fillId="0" borderId="43" xfId="0" applyNumberFormat="1" applyFont="1" applyFill="1" applyBorder="1" applyAlignment="1" applyProtection="1">
      <alignment horizontal="center" vertical="center"/>
      <protection locked="0"/>
    </xf>
    <xf numFmtId="0" fontId="3" fillId="10" borderId="17" xfId="0" applyFont="1" applyFill="1" applyBorder="1" applyAlignment="1" applyProtection="1">
      <alignment horizontal="center" vertical="center"/>
      <protection locked="0"/>
    </xf>
    <xf numFmtId="164" fontId="3" fillId="7" borderId="17" xfId="0" applyNumberFormat="1" applyFont="1" applyFill="1" applyBorder="1" applyAlignment="1" applyProtection="1">
      <alignment horizontal="center" vertical="center"/>
      <protection locked="0"/>
    </xf>
    <xf numFmtId="164" fontId="3" fillId="0" borderId="17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36" borderId="43" xfId="0" applyFont="1" applyFill="1" applyBorder="1" applyAlignment="1" applyProtection="1">
      <alignment horizontal="left" vertical="center"/>
      <protection locked="0"/>
    </xf>
    <xf numFmtId="0" fontId="3" fillId="6" borderId="17" xfId="0" applyFont="1" applyFill="1" applyBorder="1" applyAlignment="1" applyProtection="1">
      <alignment horizontal="left" vertical="center"/>
      <protection locked="0"/>
    </xf>
    <xf numFmtId="0" fontId="2" fillId="36" borderId="29" xfId="0" applyFont="1" applyFill="1" applyBorder="1" applyAlignment="1" applyProtection="1">
      <alignment horizontal="center" vertical="center"/>
      <protection locked="0"/>
    </xf>
    <xf numFmtId="0" fontId="2" fillId="6" borderId="28" xfId="0" applyFont="1" applyFill="1" applyBorder="1" applyAlignment="1" applyProtection="1">
      <alignment horizontal="center" vertical="center"/>
      <protection locked="0"/>
    </xf>
    <xf numFmtId="0" fontId="2" fillId="6" borderId="29" xfId="0" applyFont="1" applyFill="1" applyBorder="1" applyAlignment="1" applyProtection="1">
      <alignment horizontal="center" vertical="center"/>
      <protection locked="0"/>
    </xf>
    <xf numFmtId="0" fontId="2" fillId="6" borderId="30" xfId="0" applyFont="1" applyFill="1" applyBorder="1" applyAlignment="1" applyProtection="1">
      <alignment horizontal="center" vertical="center"/>
      <protection locked="0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13" borderId="40" xfId="0" applyFont="1" applyFill="1" applyBorder="1" applyAlignment="1">
      <alignment horizontal="center" vertical="center"/>
    </xf>
    <xf numFmtId="0" fontId="2" fillId="13" borderId="2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6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2" fillId="6" borderId="53" xfId="0" applyFont="1" applyFill="1" applyBorder="1" applyAlignment="1">
      <alignment horizontal="center" vertical="center"/>
    </xf>
    <xf numFmtId="0" fontId="2" fillId="6" borderId="28" xfId="0" applyFont="1" applyFill="1" applyBorder="1" applyAlignment="1" applyProtection="1">
      <alignment horizontal="center" vertical="center"/>
      <protection locked="0"/>
    </xf>
    <xf numFmtId="0" fontId="2" fillId="6" borderId="29" xfId="0" applyFont="1" applyFill="1" applyBorder="1" applyAlignment="1" applyProtection="1">
      <alignment horizontal="center" vertical="center"/>
      <protection locked="0"/>
    </xf>
    <xf numFmtId="0" fontId="2" fillId="6" borderId="30" xfId="0" applyFont="1" applyFill="1" applyBorder="1" applyAlignment="1" applyProtection="1">
      <alignment horizontal="center" vertical="center"/>
      <protection locked="0"/>
    </xf>
    <xf numFmtId="164" fontId="0" fillId="0" borderId="46" xfId="0" applyNumberFormat="1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164" fontId="0" fillId="0" borderId="54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13" borderId="55" xfId="0" applyFont="1" applyFill="1" applyBorder="1" applyAlignment="1">
      <alignment horizontal="center" vertical="center"/>
    </xf>
    <xf numFmtId="0" fontId="2" fillId="13" borderId="51" xfId="0" applyFont="1" applyFill="1" applyBorder="1" applyAlignment="1">
      <alignment horizontal="center" vertical="center"/>
    </xf>
    <xf numFmtId="0" fontId="2" fillId="13" borderId="56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6" borderId="28" xfId="0" applyFont="1" applyFill="1" applyBorder="1" applyAlignment="1" applyProtection="1">
      <alignment horizontal="center" vertical="center"/>
      <protection locked="0"/>
    </xf>
    <xf numFmtId="0" fontId="2" fillId="36" borderId="29" xfId="0" applyFont="1" applyFill="1" applyBorder="1" applyAlignment="1" applyProtection="1">
      <alignment horizontal="center" vertical="center"/>
      <protection locked="0"/>
    </xf>
    <xf numFmtId="0" fontId="2" fillId="36" borderId="30" xfId="0" applyFont="1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3" fillId="17" borderId="13" xfId="0" applyFont="1" applyFill="1" applyBorder="1" applyAlignment="1" applyProtection="1">
      <alignment horizontal="center" vertical="center"/>
      <protection locked="0"/>
    </xf>
    <xf numFmtId="0" fontId="0" fillId="17" borderId="13" xfId="0" applyFill="1" applyBorder="1" applyAlignment="1" applyProtection="1">
      <alignment horizontal="center" vertical="center"/>
      <protection locked="0"/>
    </xf>
    <xf numFmtId="0" fontId="0" fillId="17" borderId="10" xfId="0" applyFill="1" applyBorder="1" applyAlignment="1" applyProtection="1">
      <alignment horizontal="center" vertical="center"/>
      <protection locked="0"/>
    </xf>
    <xf numFmtId="0" fontId="3" fillId="17" borderId="10" xfId="0" applyFont="1" applyFill="1" applyBorder="1" applyAlignment="1" applyProtection="1">
      <alignment horizontal="center" vertical="center"/>
      <protection locked="0"/>
    </xf>
    <xf numFmtId="0" fontId="3" fillId="17" borderId="19" xfId="0" applyFont="1" applyFill="1" applyBorder="1" applyAlignment="1" applyProtection="1">
      <alignment horizontal="center" vertical="center"/>
      <protection locked="0"/>
    </xf>
    <xf numFmtId="0" fontId="3" fillId="17" borderId="61" xfId="0" applyFont="1" applyFill="1" applyBorder="1" applyAlignment="1" applyProtection="1">
      <alignment horizontal="center" vertical="center"/>
      <protection locked="0"/>
    </xf>
    <xf numFmtId="0" fontId="3" fillId="17" borderId="23" xfId="0" applyFont="1" applyFill="1" applyBorder="1" applyAlignment="1" applyProtection="1">
      <alignment horizontal="center" vertical="center"/>
      <protection locked="0"/>
    </xf>
    <xf numFmtId="0" fontId="3" fillId="17" borderId="62" xfId="0" applyFont="1" applyFill="1" applyBorder="1" applyAlignment="1" applyProtection="1">
      <alignment horizontal="center" vertical="center"/>
      <protection locked="0"/>
    </xf>
    <xf numFmtId="0" fontId="3" fillId="10" borderId="48" xfId="0" applyFont="1" applyFill="1" applyBorder="1" applyAlignment="1" applyProtection="1">
      <alignment horizontal="center" vertical="center"/>
      <protection locked="0"/>
    </xf>
    <xf numFmtId="0" fontId="3" fillId="10" borderId="59" xfId="0" applyFont="1" applyFill="1" applyBorder="1" applyAlignment="1" applyProtection="1">
      <alignment horizontal="center" vertical="center"/>
      <protection locked="0"/>
    </xf>
    <xf numFmtId="0" fontId="3" fillId="10" borderId="55" xfId="0" applyFont="1" applyFill="1" applyBorder="1" applyAlignment="1" applyProtection="1">
      <alignment horizontal="center" vertical="center"/>
      <protection locked="0"/>
    </xf>
    <xf numFmtId="164" fontId="3" fillId="7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2" fillId="35" borderId="48" xfId="0" applyFont="1" applyFill="1" applyBorder="1" applyAlignment="1">
      <alignment horizontal="center" vertical="center"/>
    </xf>
    <xf numFmtId="164" fontId="3" fillId="0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164" fontId="3" fillId="7" borderId="22" xfId="0" applyNumberFormat="1" applyFont="1" applyFill="1" applyBorder="1" applyAlignment="1" applyProtection="1">
      <alignment horizontal="center" vertical="center"/>
      <protection locked="0"/>
    </xf>
    <xf numFmtId="0" fontId="3" fillId="17" borderId="64" xfId="0" applyFont="1" applyFill="1" applyBorder="1" applyAlignment="1" applyProtection="1">
      <alignment horizontal="center" vertical="center"/>
      <protection locked="0"/>
    </xf>
    <xf numFmtId="0" fontId="3" fillId="10" borderId="33" xfId="0" applyFont="1" applyFill="1" applyBorder="1" applyAlignment="1" applyProtection="1">
      <alignment horizontal="center" vertical="center"/>
      <protection locked="0"/>
    </xf>
    <xf numFmtId="0" fontId="3" fillId="10" borderId="65" xfId="0" applyFont="1" applyFill="1" applyBorder="1" applyAlignment="1" applyProtection="1">
      <alignment horizontal="center" vertical="center"/>
      <protection locked="0"/>
    </xf>
    <xf numFmtId="0" fontId="3" fillId="10" borderId="66" xfId="0" applyFont="1" applyFill="1" applyBorder="1" applyAlignment="1" applyProtection="1">
      <alignment horizontal="center" vertical="center"/>
      <protection locked="0"/>
    </xf>
    <xf numFmtId="164" fontId="3" fillId="7" borderId="67" xfId="0" applyNumberFormat="1" applyFont="1" applyFill="1" applyBorder="1" applyAlignment="1" applyProtection="1">
      <alignment horizontal="center" vertical="center"/>
      <protection locked="0"/>
    </xf>
    <xf numFmtId="0" fontId="2" fillId="35" borderId="33" xfId="0" applyFont="1" applyFill="1" applyBorder="1" applyAlignment="1">
      <alignment horizontal="center" vertical="center"/>
    </xf>
    <xf numFmtId="0" fontId="40" fillId="36" borderId="34" xfId="0" applyFont="1" applyFill="1" applyBorder="1" applyAlignment="1">
      <alignment/>
    </xf>
    <xf numFmtId="0" fontId="3" fillId="10" borderId="38" xfId="0" applyFont="1" applyFill="1" applyBorder="1" applyAlignment="1" applyProtection="1">
      <alignment horizontal="center" vertical="center"/>
      <protection locked="0"/>
    </xf>
    <xf numFmtId="0" fontId="3" fillId="10" borderId="39" xfId="0" applyFont="1" applyFill="1" applyBorder="1" applyAlignment="1" applyProtection="1">
      <alignment horizontal="center" vertical="center"/>
      <protection locked="0"/>
    </xf>
    <xf numFmtId="0" fontId="3" fillId="10" borderId="16" xfId="0" applyFont="1" applyFill="1" applyBorder="1" applyAlignment="1" applyProtection="1">
      <alignment horizontal="center" vertical="center"/>
      <protection locked="0"/>
    </xf>
    <xf numFmtId="0" fontId="3" fillId="17" borderId="22" xfId="0" applyFont="1" applyFill="1" applyBorder="1" applyAlignment="1" applyProtection="1">
      <alignment horizontal="center" vertical="center"/>
      <protection locked="0"/>
    </xf>
    <xf numFmtId="0" fontId="3" fillId="17" borderId="58" xfId="0" applyFont="1" applyFill="1" applyBorder="1" applyAlignment="1" applyProtection="1">
      <alignment horizontal="center" vertical="center"/>
      <protection locked="0"/>
    </xf>
    <xf numFmtId="0" fontId="0" fillId="17" borderId="58" xfId="0" applyFill="1" applyBorder="1" applyAlignment="1" applyProtection="1">
      <alignment horizontal="center" vertical="center"/>
      <protection locked="0"/>
    </xf>
    <xf numFmtId="0" fontId="0" fillId="17" borderId="68" xfId="0" applyFill="1" applyBorder="1" applyAlignment="1" applyProtection="1">
      <alignment horizontal="center" vertical="center"/>
      <protection locked="0"/>
    </xf>
    <xf numFmtId="0" fontId="3" fillId="17" borderId="43" xfId="0" applyFont="1" applyFill="1" applyBorder="1" applyAlignment="1" applyProtection="1">
      <alignment horizontal="center" vertical="center"/>
      <protection locked="0"/>
    </xf>
    <xf numFmtId="0" fontId="3" fillId="17" borderId="1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171450</xdr:rowOff>
    </xdr:from>
    <xdr:to>
      <xdr:col>3</xdr:col>
      <xdr:colOff>38100</xdr:colOff>
      <xdr:row>7</xdr:row>
      <xdr:rowOff>76200</xdr:rowOff>
    </xdr:to>
    <xdr:pic>
      <xdr:nvPicPr>
        <xdr:cNvPr id="1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71450"/>
          <a:ext cx="12668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552450</xdr:colOff>
      <xdr:row>0</xdr:row>
      <xdr:rowOff>76200</xdr:rowOff>
    </xdr:from>
    <xdr:to>
      <xdr:col>16</xdr:col>
      <xdr:colOff>323850</xdr:colOff>
      <xdr:row>8</xdr:row>
      <xdr:rowOff>180975</xdr:rowOff>
    </xdr:to>
    <xdr:pic>
      <xdr:nvPicPr>
        <xdr:cNvPr id="2" name="Obráze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39275" y="76200"/>
          <a:ext cx="22098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0</xdr:row>
      <xdr:rowOff>104775</xdr:rowOff>
    </xdr:from>
    <xdr:to>
      <xdr:col>11</xdr:col>
      <xdr:colOff>1466850</xdr:colOff>
      <xdr:row>8</xdr:row>
      <xdr:rowOff>123825</xdr:rowOff>
    </xdr:to>
    <xdr:pic>
      <xdr:nvPicPr>
        <xdr:cNvPr id="3" name="Obrázek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91425" y="104775"/>
          <a:ext cx="11811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238125</xdr:colOff>
      <xdr:row>0</xdr:row>
      <xdr:rowOff>161925</xdr:rowOff>
    </xdr:from>
    <xdr:to>
      <xdr:col>19</xdr:col>
      <xdr:colOff>371475</xdr:colOff>
      <xdr:row>7</xdr:row>
      <xdr:rowOff>161925</xdr:rowOff>
    </xdr:to>
    <xdr:pic>
      <xdr:nvPicPr>
        <xdr:cNvPr id="4" name="Obrázek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72950" y="161925"/>
          <a:ext cx="16764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0</xdr:row>
      <xdr:rowOff>28575</xdr:rowOff>
    </xdr:from>
    <xdr:to>
      <xdr:col>6</xdr:col>
      <xdr:colOff>114300</xdr:colOff>
      <xdr:row>9</xdr:row>
      <xdr:rowOff>66675</xdr:rowOff>
    </xdr:to>
    <xdr:pic>
      <xdr:nvPicPr>
        <xdr:cNvPr id="5" name="Obrázek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57475" y="28575"/>
          <a:ext cx="15049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133350</xdr:rowOff>
    </xdr:from>
    <xdr:to>
      <xdr:col>10</xdr:col>
      <xdr:colOff>142875</xdr:colOff>
      <xdr:row>9</xdr:row>
      <xdr:rowOff>19050</xdr:rowOff>
    </xdr:to>
    <xdr:pic>
      <xdr:nvPicPr>
        <xdr:cNvPr id="6" name="Obrázek 12" descr="Samolepka_kruh 201 Pardubice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38750" y="133350"/>
          <a:ext cx="14954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zoomScalePageLayoutView="0" workbookViewId="0" topLeftCell="A1">
      <selection activeCell="M110" sqref="M110"/>
    </sheetView>
  </sheetViews>
  <sheetFormatPr defaultColWidth="9.140625" defaultRowHeight="15"/>
  <cols>
    <col min="1" max="1" width="10.140625" style="0" customWidth="1"/>
    <col min="2" max="2" width="4.421875" style="0" customWidth="1"/>
    <col min="3" max="3" width="19.7109375" style="0" customWidth="1"/>
    <col min="4" max="4" width="3.7109375" style="0" customWidth="1"/>
    <col min="5" max="5" width="11.421875" style="0" bestFit="1" customWidth="1"/>
    <col min="6" max="6" width="11.28125" style="0" bestFit="1" customWidth="1"/>
    <col min="7" max="7" width="11.00390625" style="0" customWidth="1"/>
    <col min="8" max="8" width="6.7109375" style="0" customWidth="1"/>
    <col min="9" max="9" width="9.7109375" style="0" customWidth="1"/>
    <col min="10" max="11" width="10.7109375" style="0" customWidth="1"/>
    <col min="12" max="12" width="23.7109375" style="0" bestFit="1" customWidth="1"/>
    <col min="18" max="18" width="9.28125" style="0" customWidth="1"/>
    <col min="19" max="19" width="13.8515625" style="0" customWidth="1"/>
  </cols>
  <sheetData>
    <row r="1" spans="2:19" ht="15">
      <c r="B1" s="1"/>
      <c r="E1" s="2"/>
      <c r="F1" s="2"/>
      <c r="G1" s="2"/>
      <c r="H1" s="2"/>
      <c r="I1" s="2"/>
      <c r="J1" s="2"/>
      <c r="K1" s="3"/>
      <c r="L1" s="3"/>
      <c r="M1" s="4"/>
      <c r="N1" s="4"/>
      <c r="O1" s="4"/>
      <c r="P1" s="4"/>
      <c r="Q1" s="4"/>
      <c r="R1" s="4"/>
      <c r="S1" s="3"/>
    </row>
    <row r="2" spans="2:19" ht="15">
      <c r="B2" s="1"/>
      <c r="E2" s="2"/>
      <c r="F2" s="2"/>
      <c r="G2" s="2"/>
      <c r="H2" s="2"/>
      <c r="I2" s="2"/>
      <c r="J2" s="2"/>
      <c r="K2" s="3"/>
      <c r="L2" s="3"/>
      <c r="M2" s="4"/>
      <c r="N2" s="4"/>
      <c r="O2" s="4"/>
      <c r="P2" s="4"/>
      <c r="Q2" s="4"/>
      <c r="R2" s="4"/>
      <c r="S2" s="3"/>
    </row>
    <row r="3" spans="2:19" ht="15">
      <c r="B3" s="1"/>
      <c r="E3" s="2"/>
      <c r="F3" s="2"/>
      <c r="G3" s="2"/>
      <c r="H3" s="2"/>
      <c r="I3" s="2"/>
      <c r="J3" s="2"/>
      <c r="K3" s="3"/>
      <c r="L3" s="3"/>
      <c r="M3" s="4"/>
      <c r="N3" s="4"/>
      <c r="O3" s="4"/>
      <c r="P3" s="4"/>
      <c r="Q3" s="4"/>
      <c r="R3" s="4"/>
      <c r="S3" s="3"/>
    </row>
    <row r="4" spans="2:19" ht="15">
      <c r="B4" s="1"/>
      <c r="E4" s="2"/>
      <c r="F4" s="2"/>
      <c r="G4" s="2"/>
      <c r="H4" s="2"/>
      <c r="I4" s="2"/>
      <c r="J4" s="2"/>
      <c r="K4" s="3"/>
      <c r="L4" s="3"/>
      <c r="M4" s="4"/>
      <c r="N4" s="4"/>
      <c r="O4" s="4"/>
      <c r="P4" s="4"/>
      <c r="Q4" s="4"/>
      <c r="R4" s="4"/>
      <c r="S4" s="3"/>
    </row>
    <row r="5" spans="2:19" ht="15">
      <c r="B5" s="1"/>
      <c r="E5" s="2"/>
      <c r="F5" s="2"/>
      <c r="G5" s="2"/>
      <c r="H5" s="2"/>
      <c r="I5" s="2"/>
      <c r="J5" s="2"/>
      <c r="K5" s="3"/>
      <c r="L5" s="3"/>
      <c r="M5" s="4"/>
      <c r="N5" s="4"/>
      <c r="O5" s="4"/>
      <c r="P5" s="4"/>
      <c r="Q5" s="4"/>
      <c r="R5" s="4"/>
      <c r="S5" s="3"/>
    </row>
    <row r="6" spans="2:19" ht="15">
      <c r="B6" s="1"/>
      <c r="E6" s="2"/>
      <c r="F6" s="2"/>
      <c r="G6" s="2"/>
      <c r="H6" s="2"/>
      <c r="I6" s="2"/>
      <c r="J6" s="2"/>
      <c r="K6" s="3"/>
      <c r="L6" s="3"/>
      <c r="M6" s="4"/>
      <c r="N6" s="4"/>
      <c r="O6" s="4"/>
      <c r="P6" s="4"/>
      <c r="Q6" s="4"/>
      <c r="R6" s="4"/>
      <c r="S6" s="3"/>
    </row>
    <row r="7" spans="2:19" ht="15">
      <c r="B7" s="1"/>
      <c r="E7" s="2"/>
      <c r="F7" s="2"/>
      <c r="G7" s="2"/>
      <c r="H7" s="2"/>
      <c r="I7" s="2"/>
      <c r="J7" s="2"/>
      <c r="K7" s="3"/>
      <c r="L7" s="3"/>
      <c r="M7" s="4"/>
      <c r="N7" s="4"/>
      <c r="O7" s="4"/>
      <c r="P7" s="4"/>
      <c r="Q7" s="4"/>
      <c r="R7" s="4"/>
      <c r="S7" s="3"/>
    </row>
    <row r="8" spans="2:19" ht="15">
      <c r="B8" s="1"/>
      <c r="E8" s="2"/>
      <c r="F8" s="2"/>
      <c r="G8" s="2"/>
      <c r="H8" s="2"/>
      <c r="I8" s="2"/>
      <c r="J8" s="2"/>
      <c r="K8" s="3"/>
      <c r="L8" s="3"/>
      <c r="M8" s="4"/>
      <c r="N8" s="4"/>
      <c r="O8" s="4"/>
      <c r="P8" s="4"/>
      <c r="Q8" s="4"/>
      <c r="R8" s="4"/>
      <c r="S8" s="3"/>
    </row>
    <row r="9" spans="2:19" ht="15">
      <c r="B9" s="1"/>
      <c r="E9" s="2"/>
      <c r="F9" s="2"/>
      <c r="G9" s="2"/>
      <c r="H9" s="2"/>
      <c r="I9" s="2"/>
      <c r="J9" s="2"/>
      <c r="K9" s="3"/>
      <c r="L9" s="3"/>
      <c r="M9" s="4"/>
      <c r="N9" s="4"/>
      <c r="O9" s="4"/>
      <c r="P9" s="4"/>
      <c r="Q9" s="4"/>
      <c r="R9" s="4"/>
      <c r="S9" s="3"/>
    </row>
    <row r="10" spans="1:19" ht="21" thickBot="1">
      <c r="A10" s="5">
        <v>43274</v>
      </c>
      <c r="B10" s="6"/>
      <c r="C10" s="7" t="s">
        <v>0</v>
      </c>
      <c r="D10" s="8"/>
      <c r="E10" s="9"/>
      <c r="F10" s="10"/>
      <c r="G10" s="10"/>
      <c r="H10" s="10"/>
      <c r="I10" s="10"/>
      <c r="J10" s="10"/>
      <c r="K10" s="11"/>
      <c r="L10" s="11"/>
      <c r="M10" s="12"/>
      <c r="N10" s="12"/>
      <c r="O10" s="12"/>
      <c r="P10" s="12"/>
      <c r="Q10" s="12"/>
      <c r="R10" s="12"/>
      <c r="S10" s="11"/>
    </row>
    <row r="11" spans="2:19" ht="15" thickBot="1">
      <c r="B11" s="105" t="s">
        <v>1</v>
      </c>
      <c r="C11" s="107" t="s">
        <v>2</v>
      </c>
      <c r="D11" s="107"/>
      <c r="E11" s="109" t="s">
        <v>3</v>
      </c>
      <c r="F11" s="110"/>
      <c r="G11" s="110"/>
      <c r="H11" s="110"/>
      <c r="I11" s="110"/>
      <c r="J11" s="110"/>
      <c r="K11" s="111"/>
      <c r="L11" s="145" t="s">
        <v>4</v>
      </c>
      <c r="M11" s="146"/>
      <c r="N11" s="146"/>
      <c r="O11" s="146"/>
      <c r="P11" s="146"/>
      <c r="Q11" s="146"/>
      <c r="R11" s="146"/>
      <c r="S11" s="147"/>
    </row>
    <row r="12" spans="2:19" ht="14.25">
      <c r="B12" s="106"/>
      <c r="C12" s="108"/>
      <c r="D12" s="108"/>
      <c r="E12" s="13" t="s">
        <v>5</v>
      </c>
      <c r="F12" s="14" t="s">
        <v>6</v>
      </c>
      <c r="G12" s="112" t="s">
        <v>7</v>
      </c>
      <c r="H12" s="113"/>
      <c r="I12" s="15" t="s">
        <v>5</v>
      </c>
      <c r="J12" s="16" t="s">
        <v>8</v>
      </c>
      <c r="K12" s="114" t="s">
        <v>9</v>
      </c>
      <c r="L12" s="148" t="s">
        <v>10</v>
      </c>
      <c r="M12" s="149" t="s">
        <v>11</v>
      </c>
      <c r="N12" s="150"/>
      <c r="O12" s="151"/>
      <c r="P12" s="149" t="s">
        <v>12</v>
      </c>
      <c r="Q12" s="150"/>
      <c r="R12" s="151"/>
      <c r="S12" s="114" t="s">
        <v>9</v>
      </c>
    </row>
    <row r="13" spans="2:19" ht="15" thickBot="1">
      <c r="B13" s="135"/>
      <c r="C13" s="143"/>
      <c r="D13" s="144"/>
      <c r="E13" s="17" t="s">
        <v>13</v>
      </c>
      <c r="F13" s="18" t="s">
        <v>14</v>
      </c>
      <c r="G13" s="19" t="s">
        <v>15</v>
      </c>
      <c r="H13" s="20" t="s">
        <v>16</v>
      </c>
      <c r="I13" s="21" t="s">
        <v>7</v>
      </c>
      <c r="J13" s="22" t="s">
        <v>17</v>
      </c>
      <c r="K13" s="142"/>
      <c r="L13" s="135"/>
      <c r="M13" s="23" t="s">
        <v>18</v>
      </c>
      <c r="N13" s="23" t="s">
        <v>19</v>
      </c>
      <c r="O13" s="23" t="s">
        <v>20</v>
      </c>
      <c r="P13" s="23" t="s">
        <v>18</v>
      </c>
      <c r="Q13" s="23" t="s">
        <v>19</v>
      </c>
      <c r="R13" s="23" t="s">
        <v>20</v>
      </c>
      <c r="S13" s="142"/>
    </row>
    <row r="14" spans="1:19" ht="15" thickBot="1">
      <c r="A14" s="24">
        <v>1</v>
      </c>
      <c r="B14" s="120">
        <v>1</v>
      </c>
      <c r="C14" s="25" t="s">
        <v>21</v>
      </c>
      <c r="D14" s="155"/>
      <c r="E14" s="82">
        <v>90</v>
      </c>
      <c r="F14" s="82">
        <v>73</v>
      </c>
      <c r="G14" s="83">
        <v>43.03</v>
      </c>
      <c r="H14" s="84">
        <v>105</v>
      </c>
      <c r="I14" s="26">
        <f>H14/G14*10</f>
        <v>24.401580292818963</v>
      </c>
      <c r="J14" s="27">
        <f>+E14+F14+I14</f>
        <v>187.40158029281895</v>
      </c>
      <c r="K14" s="28">
        <f>RANK(J14,J$14:J$82)</f>
        <v>7</v>
      </c>
      <c r="L14" s="123" t="s">
        <v>22</v>
      </c>
      <c r="M14" s="29">
        <f>+E14+F14+H14+I14</f>
        <v>292.40158029281895</v>
      </c>
      <c r="N14" s="30">
        <v>0</v>
      </c>
      <c r="O14" s="27">
        <f>SUM(M14:N14)</f>
        <v>292.40158029281895</v>
      </c>
      <c r="P14" s="126">
        <f>SUM(M14:M16)</f>
        <v>591.9650905106251</v>
      </c>
      <c r="Q14" s="129">
        <f>SUM(N14:N16)</f>
        <v>0</v>
      </c>
      <c r="R14" s="126">
        <f>SUM(P14:Q16)</f>
        <v>591.9650905106251</v>
      </c>
      <c r="S14" s="132">
        <f>RANK(R14,R$14:R$82)</f>
        <v>8</v>
      </c>
    </row>
    <row r="15" spans="1:19" ht="15" thickBot="1">
      <c r="A15" s="24">
        <v>2</v>
      </c>
      <c r="B15" s="121"/>
      <c r="C15" s="31" t="s">
        <v>23</v>
      </c>
      <c r="D15" s="155"/>
      <c r="E15" s="82">
        <v>52</v>
      </c>
      <c r="F15" s="82">
        <v>28</v>
      </c>
      <c r="G15" s="80">
        <v>28.01</v>
      </c>
      <c r="H15" s="81">
        <v>60</v>
      </c>
      <c r="I15" s="26">
        <f aca="true" t="shared" si="0" ref="I15:I78">H15/G15*10</f>
        <v>21.420921099607284</v>
      </c>
      <c r="J15" s="27">
        <f aca="true" t="shared" si="1" ref="J15:J78">+E15+F15+I15</f>
        <v>101.42092109960728</v>
      </c>
      <c r="K15" s="28">
        <f>RANK(J15,J$14:J$82)</f>
        <v>30</v>
      </c>
      <c r="L15" s="124"/>
      <c r="M15" s="29">
        <f aca="true" t="shared" si="2" ref="M15:M78">+E15+F15+H15+I15</f>
        <v>161.42092109960728</v>
      </c>
      <c r="N15" s="30">
        <v>0</v>
      </c>
      <c r="O15" s="27">
        <f aca="true" t="shared" si="3" ref="O15:O78">SUM(M15:N15)</f>
        <v>161.42092109960728</v>
      </c>
      <c r="P15" s="127"/>
      <c r="Q15" s="130"/>
      <c r="R15" s="127"/>
      <c r="S15" s="133"/>
    </row>
    <row r="16" spans="1:19" ht="15" thickBot="1">
      <c r="A16" s="24">
        <v>3</v>
      </c>
      <c r="B16" s="122"/>
      <c r="C16" s="32" t="s">
        <v>24</v>
      </c>
      <c r="D16" s="155"/>
      <c r="E16" s="82">
        <v>25</v>
      </c>
      <c r="F16" s="82">
        <v>25</v>
      </c>
      <c r="G16" s="80">
        <v>21.32</v>
      </c>
      <c r="H16" s="81">
        <v>60</v>
      </c>
      <c r="I16" s="26">
        <f t="shared" si="0"/>
        <v>28.142589118198874</v>
      </c>
      <c r="J16" s="27">
        <f t="shared" si="1"/>
        <v>78.14258911819887</v>
      </c>
      <c r="K16" s="28">
        <f>RANK(J16,J$14:J$82)</f>
        <v>39</v>
      </c>
      <c r="L16" s="125"/>
      <c r="M16" s="29">
        <f t="shared" si="2"/>
        <v>138.14258911819888</v>
      </c>
      <c r="N16" s="30">
        <v>0</v>
      </c>
      <c r="O16" s="27">
        <f t="shared" si="3"/>
        <v>138.14258911819888</v>
      </c>
      <c r="P16" s="128"/>
      <c r="Q16" s="131"/>
      <c r="R16" s="128"/>
      <c r="S16" s="134"/>
    </row>
    <row r="17" spans="1:19" ht="15" thickBot="1">
      <c r="A17" s="24">
        <v>4</v>
      </c>
      <c r="B17" s="105">
        <v>2</v>
      </c>
      <c r="C17" s="33" t="s">
        <v>25</v>
      </c>
      <c r="D17" s="155"/>
      <c r="E17" s="82">
        <v>23</v>
      </c>
      <c r="F17" s="82">
        <v>9</v>
      </c>
      <c r="G17" s="80">
        <v>98.71</v>
      </c>
      <c r="H17" s="81">
        <v>78</v>
      </c>
      <c r="I17" s="26">
        <f t="shared" si="0"/>
        <v>7.9019349609968605</v>
      </c>
      <c r="J17" s="27">
        <f t="shared" si="1"/>
        <v>39.90193496099686</v>
      </c>
      <c r="K17" s="28">
        <f>RANK(J17,J$14:J$82)</f>
        <v>57</v>
      </c>
      <c r="L17" s="136" t="s">
        <v>26</v>
      </c>
      <c r="M17" s="29">
        <f t="shared" si="2"/>
        <v>117.90193496099685</v>
      </c>
      <c r="N17" s="30">
        <v>0</v>
      </c>
      <c r="O17" s="27">
        <f t="shared" si="3"/>
        <v>117.90193496099685</v>
      </c>
      <c r="P17" s="126">
        <f>SUM(M17:M19)</f>
        <v>558.4616664538746</v>
      </c>
      <c r="Q17" s="129">
        <f>SUM(N17:N19)</f>
        <v>0</v>
      </c>
      <c r="R17" s="126">
        <f>SUM(P17:Q19)</f>
        <v>558.4616664538746</v>
      </c>
      <c r="S17" s="132">
        <f>RANK(R17,R$14:R$82)</f>
        <v>9</v>
      </c>
    </row>
    <row r="18" spans="1:19" ht="15" thickBot="1">
      <c r="A18" s="24">
        <v>5</v>
      </c>
      <c r="B18" s="106"/>
      <c r="C18" s="34" t="s">
        <v>27</v>
      </c>
      <c r="D18" s="155"/>
      <c r="E18" s="82">
        <v>71</v>
      </c>
      <c r="F18" s="82">
        <v>22</v>
      </c>
      <c r="G18" s="80">
        <v>75.75</v>
      </c>
      <c r="H18" s="81">
        <v>105</v>
      </c>
      <c r="I18" s="26">
        <f t="shared" si="0"/>
        <v>13.86138613861386</v>
      </c>
      <c r="J18" s="27">
        <f t="shared" si="1"/>
        <v>106.86138613861385</v>
      </c>
      <c r="K18" s="28">
        <f>RANK(J18,J$14:J$82)</f>
        <v>28</v>
      </c>
      <c r="L18" s="137"/>
      <c r="M18" s="29">
        <f t="shared" si="2"/>
        <v>211.86138613861385</v>
      </c>
      <c r="N18" s="30">
        <v>0</v>
      </c>
      <c r="O18" s="27">
        <f t="shared" si="3"/>
        <v>211.86138613861385</v>
      </c>
      <c r="P18" s="127"/>
      <c r="Q18" s="130"/>
      <c r="R18" s="127"/>
      <c r="S18" s="133"/>
    </row>
    <row r="19" spans="1:19" ht="15" thickBot="1">
      <c r="A19" s="24">
        <v>6</v>
      </c>
      <c r="B19" s="135"/>
      <c r="C19" s="35" t="s">
        <v>28</v>
      </c>
      <c r="D19" s="155"/>
      <c r="E19" s="82">
        <v>50</v>
      </c>
      <c r="F19" s="82">
        <v>49</v>
      </c>
      <c r="G19" s="80">
        <v>47.14</v>
      </c>
      <c r="H19" s="81">
        <v>107</v>
      </c>
      <c r="I19" s="26">
        <f t="shared" si="0"/>
        <v>22.698345354263893</v>
      </c>
      <c r="J19" s="27">
        <f t="shared" si="1"/>
        <v>121.69834535426389</v>
      </c>
      <c r="K19" s="28">
        <f>RANK(J19,J$14:J$82)</f>
        <v>21</v>
      </c>
      <c r="L19" s="138"/>
      <c r="M19" s="29">
        <f t="shared" si="2"/>
        <v>228.6983453542639</v>
      </c>
      <c r="N19" s="30">
        <v>0</v>
      </c>
      <c r="O19" s="27">
        <f t="shared" si="3"/>
        <v>228.6983453542639</v>
      </c>
      <c r="P19" s="128"/>
      <c r="Q19" s="131"/>
      <c r="R19" s="128"/>
      <c r="S19" s="134"/>
    </row>
    <row r="20" spans="1:19" ht="15" thickBot="1">
      <c r="A20" s="24">
        <v>7</v>
      </c>
      <c r="B20" s="120">
        <v>3</v>
      </c>
      <c r="C20" s="25" t="s">
        <v>68</v>
      </c>
      <c r="D20" s="155"/>
      <c r="E20" s="82">
        <v>43</v>
      </c>
      <c r="F20" s="82">
        <v>18</v>
      </c>
      <c r="G20" s="80">
        <v>48.7</v>
      </c>
      <c r="H20" s="81">
        <v>50</v>
      </c>
      <c r="I20" s="26">
        <f t="shared" si="0"/>
        <v>10.266940451745379</v>
      </c>
      <c r="J20" s="27">
        <f t="shared" si="1"/>
        <v>71.26694045174538</v>
      </c>
      <c r="K20" s="28">
        <f>RANK(J20,J$14:J$82)</f>
        <v>41</v>
      </c>
      <c r="L20" s="123" t="s">
        <v>57</v>
      </c>
      <c r="M20" s="29">
        <f t="shared" si="2"/>
        <v>121.26694045174538</v>
      </c>
      <c r="N20" s="30">
        <v>0</v>
      </c>
      <c r="O20" s="27">
        <f t="shared" si="3"/>
        <v>121.26694045174538</v>
      </c>
      <c r="P20" s="126">
        <f>SUM(M20:M22)</f>
        <v>289.5085509173011</v>
      </c>
      <c r="Q20" s="129">
        <f>SUM(N20:N22)</f>
        <v>0</v>
      </c>
      <c r="R20" s="126">
        <f>SUM(P20:Q22)</f>
        <v>289.5085509173011</v>
      </c>
      <c r="S20" s="132">
        <f>RANK(R20,R$14:R$82)</f>
        <v>23</v>
      </c>
    </row>
    <row r="21" spans="1:19" ht="15" thickBot="1">
      <c r="A21" s="24">
        <v>8</v>
      </c>
      <c r="B21" s="121"/>
      <c r="C21" s="31" t="s">
        <v>69</v>
      </c>
      <c r="D21" s="155"/>
      <c r="E21" s="82">
        <v>4</v>
      </c>
      <c r="F21" s="82">
        <v>3</v>
      </c>
      <c r="G21" s="80">
        <v>82.23</v>
      </c>
      <c r="H21" s="81">
        <v>50</v>
      </c>
      <c r="I21" s="26">
        <f t="shared" si="0"/>
        <v>6.080505898090721</v>
      </c>
      <c r="J21" s="27">
        <f t="shared" si="1"/>
        <v>13.08050589809072</v>
      </c>
      <c r="K21" s="28">
        <f>RANK(J21,J$14:J$82)</f>
        <v>68</v>
      </c>
      <c r="L21" s="124"/>
      <c r="M21" s="29">
        <f t="shared" si="2"/>
        <v>63.08050589809072</v>
      </c>
      <c r="N21" s="30">
        <v>0</v>
      </c>
      <c r="O21" s="27">
        <f t="shared" si="3"/>
        <v>63.08050589809072</v>
      </c>
      <c r="P21" s="127"/>
      <c r="Q21" s="130"/>
      <c r="R21" s="127"/>
      <c r="S21" s="133"/>
    </row>
    <row r="22" spans="1:19" ht="15" thickBot="1">
      <c r="A22" s="24">
        <v>9</v>
      </c>
      <c r="B22" s="122"/>
      <c r="C22" s="32" t="s">
        <v>70</v>
      </c>
      <c r="D22" s="155"/>
      <c r="E22" s="82">
        <v>8</v>
      </c>
      <c r="F22" s="82">
        <v>18</v>
      </c>
      <c r="G22" s="80">
        <v>76.41</v>
      </c>
      <c r="H22" s="81">
        <v>70</v>
      </c>
      <c r="I22" s="26">
        <f t="shared" si="0"/>
        <v>9.161104567464992</v>
      </c>
      <c r="J22" s="27">
        <f t="shared" si="1"/>
        <v>35.16110456746499</v>
      </c>
      <c r="K22" s="28">
        <f>RANK(J22,J$14:J$82)</f>
        <v>60</v>
      </c>
      <c r="L22" s="125"/>
      <c r="M22" s="29">
        <f t="shared" si="2"/>
        <v>105.16110456746499</v>
      </c>
      <c r="N22" s="30">
        <v>0</v>
      </c>
      <c r="O22" s="27">
        <f t="shared" si="3"/>
        <v>105.16110456746499</v>
      </c>
      <c r="P22" s="128"/>
      <c r="Q22" s="131"/>
      <c r="R22" s="128"/>
      <c r="S22" s="134"/>
    </row>
    <row r="23" spans="1:19" ht="15" thickBot="1">
      <c r="A23" s="24">
        <v>10</v>
      </c>
      <c r="B23" s="105">
        <v>4</v>
      </c>
      <c r="C23" s="33" t="s">
        <v>71</v>
      </c>
      <c r="D23" s="155"/>
      <c r="E23" s="82">
        <v>17</v>
      </c>
      <c r="F23" s="82">
        <v>82</v>
      </c>
      <c r="G23" s="80">
        <v>81.86</v>
      </c>
      <c r="H23" s="81">
        <v>100</v>
      </c>
      <c r="I23" s="26">
        <f t="shared" si="0"/>
        <v>12.21597849987784</v>
      </c>
      <c r="J23" s="27">
        <f t="shared" si="1"/>
        <v>111.21597849987783</v>
      </c>
      <c r="K23" s="28">
        <f>RANK(J23,J$14:J$82)</f>
        <v>26</v>
      </c>
      <c r="L23" s="136" t="s">
        <v>58</v>
      </c>
      <c r="M23" s="29">
        <f t="shared" si="2"/>
        <v>211.21597849987785</v>
      </c>
      <c r="N23" s="30">
        <v>0</v>
      </c>
      <c r="O23" s="27">
        <f t="shared" si="3"/>
        <v>211.21597849987785</v>
      </c>
      <c r="P23" s="126">
        <f>SUM(M23:M25)</f>
        <v>507.8356492568406</v>
      </c>
      <c r="Q23" s="129">
        <f>SUM(N23:N25)</f>
        <v>0</v>
      </c>
      <c r="R23" s="126">
        <f>SUM(P23:Q25)</f>
        <v>507.8356492568406</v>
      </c>
      <c r="S23" s="132">
        <f>RANK(R23,R$14:R$82)</f>
        <v>11</v>
      </c>
    </row>
    <row r="24" spans="1:19" ht="15" thickBot="1">
      <c r="A24" s="24">
        <v>11</v>
      </c>
      <c r="B24" s="106"/>
      <c r="C24" s="34" t="s">
        <v>97</v>
      </c>
      <c r="D24" s="155"/>
      <c r="E24" s="82">
        <v>0</v>
      </c>
      <c r="F24" s="82">
        <v>30</v>
      </c>
      <c r="G24" s="80">
        <v>132.46</v>
      </c>
      <c r="H24" s="81">
        <v>40</v>
      </c>
      <c r="I24" s="26">
        <f t="shared" si="0"/>
        <v>3.0197795560924052</v>
      </c>
      <c r="J24" s="27">
        <f t="shared" si="1"/>
        <v>33.0197795560924</v>
      </c>
      <c r="K24" s="28">
        <f>RANK(J24,J$14:J$82)</f>
        <v>61</v>
      </c>
      <c r="L24" s="137"/>
      <c r="M24" s="29">
        <f t="shared" si="2"/>
        <v>73.0197795560924</v>
      </c>
      <c r="N24" s="30">
        <v>0</v>
      </c>
      <c r="O24" s="27">
        <f t="shared" si="3"/>
        <v>73.0197795560924</v>
      </c>
      <c r="P24" s="127"/>
      <c r="Q24" s="130"/>
      <c r="R24" s="127"/>
      <c r="S24" s="133"/>
    </row>
    <row r="25" spans="1:19" ht="15" thickBot="1">
      <c r="A25" s="24">
        <v>12</v>
      </c>
      <c r="B25" s="135"/>
      <c r="C25" s="41" t="s">
        <v>72</v>
      </c>
      <c r="D25" s="155"/>
      <c r="E25" s="82">
        <v>91</v>
      </c>
      <c r="F25" s="82">
        <v>19</v>
      </c>
      <c r="G25" s="80">
        <v>73.53</v>
      </c>
      <c r="H25" s="81">
        <v>100</v>
      </c>
      <c r="I25" s="26">
        <f t="shared" si="0"/>
        <v>13.599891200870394</v>
      </c>
      <c r="J25" s="27">
        <f t="shared" si="1"/>
        <v>123.59989120087039</v>
      </c>
      <c r="K25" s="28">
        <f>RANK(J25,J$14:J$82)</f>
        <v>20</v>
      </c>
      <c r="L25" s="138"/>
      <c r="M25" s="29">
        <f t="shared" si="2"/>
        <v>223.5998912008704</v>
      </c>
      <c r="N25" s="30">
        <v>0</v>
      </c>
      <c r="O25" s="27">
        <f t="shared" si="3"/>
        <v>223.5998912008704</v>
      </c>
      <c r="P25" s="128"/>
      <c r="Q25" s="131"/>
      <c r="R25" s="128"/>
      <c r="S25" s="134"/>
    </row>
    <row r="26" spans="1:19" ht="15.75" thickBot="1">
      <c r="A26" s="24">
        <v>13</v>
      </c>
      <c r="B26" s="120">
        <v>5</v>
      </c>
      <c r="C26" s="64" t="s">
        <v>29</v>
      </c>
      <c r="D26" s="156"/>
      <c r="E26" s="82">
        <v>15</v>
      </c>
      <c r="F26" s="82">
        <v>16</v>
      </c>
      <c r="G26" s="80">
        <v>55.62</v>
      </c>
      <c r="H26" s="81">
        <v>70</v>
      </c>
      <c r="I26" s="26">
        <f t="shared" si="0"/>
        <v>12.585400934915498</v>
      </c>
      <c r="J26" s="27">
        <f t="shared" si="1"/>
        <v>43.5854009349155</v>
      </c>
      <c r="K26" s="28">
        <f>RANK(J26,J$14:J$82)</f>
        <v>55</v>
      </c>
      <c r="L26" s="123" t="s">
        <v>30</v>
      </c>
      <c r="M26" s="29">
        <f t="shared" si="2"/>
        <v>113.5854009349155</v>
      </c>
      <c r="N26" s="30">
        <v>0</v>
      </c>
      <c r="O26" s="27">
        <f t="shared" si="3"/>
        <v>113.5854009349155</v>
      </c>
      <c r="P26" s="126">
        <f>SUM(M26:M28)</f>
        <v>343.4411040121304</v>
      </c>
      <c r="Q26" s="129">
        <f>SUM(N26:N28)</f>
        <v>0</v>
      </c>
      <c r="R26" s="126">
        <f>SUM(P26:Q28)</f>
        <v>343.4411040121304</v>
      </c>
      <c r="S26" s="132">
        <f>RANK(R26,R$14:R$82)</f>
        <v>22</v>
      </c>
    </row>
    <row r="27" spans="1:19" ht="15.75" thickBot="1">
      <c r="A27" s="24">
        <v>14</v>
      </c>
      <c r="B27" s="121"/>
      <c r="C27" s="65" t="s">
        <v>31</v>
      </c>
      <c r="D27" s="156"/>
      <c r="E27" s="82">
        <v>40</v>
      </c>
      <c r="F27" s="82">
        <v>59</v>
      </c>
      <c r="G27" s="80">
        <v>40.78</v>
      </c>
      <c r="H27" s="81">
        <v>70</v>
      </c>
      <c r="I27" s="26">
        <f t="shared" si="0"/>
        <v>17.165277096615988</v>
      </c>
      <c r="J27" s="27">
        <f t="shared" si="1"/>
        <v>116.165277096616</v>
      </c>
      <c r="K27" s="28">
        <f>RANK(J27,J$14:J$82)</f>
        <v>23</v>
      </c>
      <c r="L27" s="124"/>
      <c r="M27" s="29">
        <f t="shared" si="2"/>
        <v>186.165277096616</v>
      </c>
      <c r="N27" s="30">
        <v>0</v>
      </c>
      <c r="O27" s="27">
        <f t="shared" si="3"/>
        <v>186.165277096616</v>
      </c>
      <c r="P27" s="127"/>
      <c r="Q27" s="130"/>
      <c r="R27" s="127"/>
      <c r="S27" s="133"/>
    </row>
    <row r="28" spans="1:19" ht="15.75" thickBot="1">
      <c r="A28" s="24">
        <v>15</v>
      </c>
      <c r="B28" s="122"/>
      <c r="C28" s="66" t="s">
        <v>32</v>
      </c>
      <c r="D28" s="156"/>
      <c r="E28" s="82">
        <v>1</v>
      </c>
      <c r="F28" s="82">
        <v>4</v>
      </c>
      <c r="G28" s="80">
        <v>94.84</v>
      </c>
      <c r="H28" s="81">
        <v>35</v>
      </c>
      <c r="I28" s="26">
        <f t="shared" si="0"/>
        <v>3.6904259805989033</v>
      </c>
      <c r="J28" s="27">
        <f t="shared" si="1"/>
        <v>8.690425980598903</v>
      </c>
      <c r="K28" s="28">
        <f>RANK(J28,J$14:J$82)</f>
        <v>69</v>
      </c>
      <c r="L28" s="125"/>
      <c r="M28" s="29">
        <f t="shared" si="2"/>
        <v>43.6904259805989</v>
      </c>
      <c r="N28" s="30">
        <v>0</v>
      </c>
      <c r="O28" s="27">
        <f t="shared" si="3"/>
        <v>43.6904259805989</v>
      </c>
      <c r="P28" s="128"/>
      <c r="Q28" s="131"/>
      <c r="R28" s="128"/>
      <c r="S28" s="134"/>
    </row>
    <row r="29" spans="1:19" ht="15" thickBot="1">
      <c r="A29" s="24">
        <v>16</v>
      </c>
      <c r="B29" s="106">
        <v>6</v>
      </c>
      <c r="C29" s="36" t="s">
        <v>33</v>
      </c>
      <c r="D29" s="157"/>
      <c r="E29" s="82">
        <v>87</v>
      </c>
      <c r="F29" s="82">
        <v>44</v>
      </c>
      <c r="G29" s="80">
        <v>46.19</v>
      </c>
      <c r="H29" s="81">
        <v>97</v>
      </c>
      <c r="I29" s="26">
        <f t="shared" si="0"/>
        <v>21.00021649707729</v>
      </c>
      <c r="J29" s="27">
        <f t="shared" si="1"/>
        <v>152.0002164970773</v>
      </c>
      <c r="K29" s="28">
        <f>RANK(J29,J$14:J$82)</f>
        <v>16</v>
      </c>
      <c r="L29" s="136" t="s">
        <v>34</v>
      </c>
      <c r="M29" s="29">
        <f t="shared" si="2"/>
        <v>249.0002164970773</v>
      </c>
      <c r="N29" s="30">
        <v>0</v>
      </c>
      <c r="O29" s="27">
        <f t="shared" si="3"/>
        <v>249.0002164970773</v>
      </c>
      <c r="P29" s="126">
        <f>SUM(M29:M31)</f>
        <v>491.18016756739956</v>
      </c>
      <c r="Q29" s="129">
        <f>SUM(N29:N31)</f>
        <v>0</v>
      </c>
      <c r="R29" s="126">
        <f>SUM(P29:Q31)</f>
        <v>491.18016756739956</v>
      </c>
      <c r="S29" s="132">
        <f>RANK(R29,R$14:R$82)</f>
        <v>13</v>
      </c>
    </row>
    <row r="30" spans="1:19" ht="15" thickBot="1">
      <c r="A30" s="24">
        <v>17</v>
      </c>
      <c r="B30" s="106"/>
      <c r="C30" s="34" t="s">
        <v>35</v>
      </c>
      <c r="D30" s="157"/>
      <c r="E30" s="82">
        <v>31</v>
      </c>
      <c r="F30" s="82">
        <v>21</v>
      </c>
      <c r="G30" s="80">
        <v>43.28</v>
      </c>
      <c r="H30" s="81">
        <v>119</v>
      </c>
      <c r="I30" s="26">
        <f t="shared" si="0"/>
        <v>27.495378927911275</v>
      </c>
      <c r="J30" s="27">
        <f t="shared" si="1"/>
        <v>79.49537892791128</v>
      </c>
      <c r="K30" s="28">
        <f>RANK(J30,J$14:J$82)</f>
        <v>37</v>
      </c>
      <c r="L30" s="137"/>
      <c r="M30" s="29">
        <f t="shared" si="2"/>
        <v>198.49537892791128</v>
      </c>
      <c r="N30" s="30">
        <v>0</v>
      </c>
      <c r="O30" s="27">
        <f t="shared" si="3"/>
        <v>198.49537892791128</v>
      </c>
      <c r="P30" s="127"/>
      <c r="Q30" s="130"/>
      <c r="R30" s="127"/>
      <c r="S30" s="133"/>
    </row>
    <row r="31" spans="1:19" ht="15" thickBot="1">
      <c r="A31" s="24">
        <v>18</v>
      </c>
      <c r="B31" s="135"/>
      <c r="C31" s="35" t="s">
        <v>36</v>
      </c>
      <c r="D31" s="157"/>
      <c r="E31" s="82">
        <v>0</v>
      </c>
      <c r="F31" s="82">
        <v>9</v>
      </c>
      <c r="G31" s="80">
        <v>64.04</v>
      </c>
      <c r="H31" s="81">
        <v>30</v>
      </c>
      <c r="I31" s="26">
        <f t="shared" si="0"/>
        <v>4.6845721424109925</v>
      </c>
      <c r="J31" s="27">
        <f t="shared" si="1"/>
        <v>13.684572142410993</v>
      </c>
      <c r="K31" s="28">
        <f>RANK(J31,J$14:J$82)</f>
        <v>67</v>
      </c>
      <c r="L31" s="138"/>
      <c r="M31" s="29">
        <f t="shared" si="2"/>
        <v>43.68457214241099</v>
      </c>
      <c r="N31" s="30">
        <v>0</v>
      </c>
      <c r="O31" s="27">
        <f t="shared" si="3"/>
        <v>43.68457214241099</v>
      </c>
      <c r="P31" s="128"/>
      <c r="Q31" s="131"/>
      <c r="R31" s="128"/>
      <c r="S31" s="134"/>
    </row>
    <row r="32" spans="1:19" ht="15" thickBot="1">
      <c r="A32" s="24">
        <v>19</v>
      </c>
      <c r="B32" s="120">
        <v>7</v>
      </c>
      <c r="C32" s="25" t="s">
        <v>37</v>
      </c>
      <c r="D32" s="157"/>
      <c r="E32" s="82">
        <v>70</v>
      </c>
      <c r="F32" s="82">
        <v>80</v>
      </c>
      <c r="G32" s="80">
        <v>44.28</v>
      </c>
      <c r="H32" s="81">
        <v>107</v>
      </c>
      <c r="I32" s="26">
        <f t="shared" si="0"/>
        <v>24.164408310749774</v>
      </c>
      <c r="J32" s="27">
        <f t="shared" si="1"/>
        <v>174.16440831074976</v>
      </c>
      <c r="K32" s="28">
        <f>RANK(J32,J$14:J$82)</f>
        <v>11</v>
      </c>
      <c r="L32" s="123" t="s">
        <v>38</v>
      </c>
      <c r="M32" s="29">
        <f t="shared" si="2"/>
        <v>281.16440831074976</v>
      </c>
      <c r="N32" s="30">
        <v>0</v>
      </c>
      <c r="O32" s="27">
        <f t="shared" si="3"/>
        <v>281.16440831074976</v>
      </c>
      <c r="P32" s="126">
        <f>SUM(M32:M34)</f>
        <v>1031.7735507846157</v>
      </c>
      <c r="Q32" s="129">
        <f>SUM(N32:N34)</f>
        <v>0</v>
      </c>
      <c r="R32" s="126">
        <f>SUM(P32:Q34)</f>
        <v>1031.7735507846157</v>
      </c>
      <c r="S32" s="132">
        <f>RANK(R32,R$14:R$82)</f>
        <v>1</v>
      </c>
    </row>
    <row r="33" spans="1:19" ht="15" thickBot="1">
      <c r="A33" s="24">
        <v>20</v>
      </c>
      <c r="B33" s="121"/>
      <c r="C33" s="31" t="s">
        <v>39</v>
      </c>
      <c r="D33" s="157"/>
      <c r="E33" s="82">
        <v>127</v>
      </c>
      <c r="F33" s="82">
        <v>94</v>
      </c>
      <c r="G33" s="80">
        <v>40.28</v>
      </c>
      <c r="H33" s="81">
        <v>142</v>
      </c>
      <c r="I33" s="26">
        <f t="shared" si="0"/>
        <v>35.253227408143</v>
      </c>
      <c r="J33" s="27">
        <f t="shared" si="1"/>
        <v>256.253227408143</v>
      </c>
      <c r="K33" s="28">
        <f>RANK(J33,J$14:J$82)</f>
        <v>1</v>
      </c>
      <c r="L33" s="124"/>
      <c r="M33" s="29">
        <f t="shared" si="2"/>
        <v>398.253227408143</v>
      </c>
      <c r="N33" s="30">
        <v>0</v>
      </c>
      <c r="O33" s="27">
        <f t="shared" si="3"/>
        <v>398.253227408143</v>
      </c>
      <c r="P33" s="127"/>
      <c r="Q33" s="130"/>
      <c r="R33" s="127"/>
      <c r="S33" s="133"/>
    </row>
    <row r="34" spans="1:19" ht="15" thickBot="1">
      <c r="A34" s="24">
        <v>21</v>
      </c>
      <c r="B34" s="121"/>
      <c r="C34" s="37" t="s">
        <v>40</v>
      </c>
      <c r="D34" s="157"/>
      <c r="E34" s="82">
        <v>115</v>
      </c>
      <c r="F34" s="82">
        <v>77</v>
      </c>
      <c r="G34" s="80">
        <v>39.56</v>
      </c>
      <c r="H34" s="81">
        <v>128</v>
      </c>
      <c r="I34" s="26">
        <f t="shared" si="0"/>
        <v>32.355915065722954</v>
      </c>
      <c r="J34" s="27">
        <f t="shared" si="1"/>
        <v>224.35591506572297</v>
      </c>
      <c r="K34" s="28">
        <f>RANK(J34,J$14:J$82)</f>
        <v>3</v>
      </c>
      <c r="L34" s="125"/>
      <c r="M34" s="29">
        <f t="shared" si="2"/>
        <v>352.35591506572297</v>
      </c>
      <c r="N34" s="30">
        <v>0</v>
      </c>
      <c r="O34" s="27">
        <f t="shared" si="3"/>
        <v>352.35591506572297</v>
      </c>
      <c r="P34" s="128"/>
      <c r="Q34" s="131"/>
      <c r="R34" s="128"/>
      <c r="S34" s="134"/>
    </row>
    <row r="35" spans="1:19" ht="15" thickBot="1">
      <c r="A35" s="24">
        <v>22</v>
      </c>
      <c r="B35" s="105">
        <v>8</v>
      </c>
      <c r="C35" s="67" t="s">
        <v>41</v>
      </c>
      <c r="D35" s="156"/>
      <c r="E35" s="82">
        <v>79</v>
      </c>
      <c r="F35" s="82">
        <v>73</v>
      </c>
      <c r="G35" s="80">
        <v>46.67</v>
      </c>
      <c r="H35" s="81">
        <v>131</v>
      </c>
      <c r="I35" s="26">
        <f t="shared" si="0"/>
        <v>28.0694236125991</v>
      </c>
      <c r="J35" s="27">
        <f t="shared" si="1"/>
        <v>180.0694236125991</v>
      </c>
      <c r="K35" s="28">
        <f>RANK(J35,J$14:J$82)</f>
        <v>9</v>
      </c>
      <c r="L35" s="136" t="s">
        <v>42</v>
      </c>
      <c r="M35" s="29">
        <f t="shared" si="2"/>
        <v>311.0694236125991</v>
      </c>
      <c r="N35" s="30">
        <v>0</v>
      </c>
      <c r="O35" s="27">
        <f t="shared" si="3"/>
        <v>311.0694236125991</v>
      </c>
      <c r="P35" s="126">
        <f>SUM(M35:M37)</f>
        <v>826.9476337075041</v>
      </c>
      <c r="Q35" s="139">
        <f>SUM(N35:N37)</f>
        <v>0</v>
      </c>
      <c r="R35" s="126">
        <f>SUM(P35:Q37)</f>
        <v>826.9476337075041</v>
      </c>
      <c r="S35" s="132">
        <f>RANK(R35,R$14:R$82)</f>
        <v>3</v>
      </c>
    </row>
    <row r="36" spans="1:19" ht="15" thickBot="1">
      <c r="A36" s="24">
        <v>23</v>
      </c>
      <c r="B36" s="106"/>
      <c r="C36" s="68" t="s">
        <v>43</v>
      </c>
      <c r="D36" s="156"/>
      <c r="E36" s="82">
        <v>49</v>
      </c>
      <c r="F36" s="82">
        <v>78</v>
      </c>
      <c r="G36" s="80">
        <v>40.91</v>
      </c>
      <c r="H36" s="81">
        <v>133</v>
      </c>
      <c r="I36" s="26">
        <f t="shared" si="0"/>
        <v>32.510388658029825</v>
      </c>
      <c r="J36" s="27">
        <f t="shared" si="1"/>
        <v>159.51038865802983</v>
      </c>
      <c r="K36" s="28">
        <f>RANK(J36,J$14:J$82)</f>
        <v>14</v>
      </c>
      <c r="L36" s="137"/>
      <c r="M36" s="29">
        <f t="shared" si="2"/>
        <v>292.5103886580298</v>
      </c>
      <c r="N36" s="30">
        <v>0</v>
      </c>
      <c r="O36" s="27">
        <f t="shared" si="3"/>
        <v>292.5103886580298</v>
      </c>
      <c r="P36" s="127"/>
      <c r="Q36" s="140"/>
      <c r="R36" s="127"/>
      <c r="S36" s="133"/>
    </row>
    <row r="37" spans="1:19" ht="15" thickBot="1">
      <c r="A37" s="24">
        <v>24</v>
      </c>
      <c r="B37" s="135"/>
      <c r="C37" s="69" t="s">
        <v>109</v>
      </c>
      <c r="D37" s="156"/>
      <c r="E37" s="82">
        <v>47</v>
      </c>
      <c r="F37" s="82">
        <v>79</v>
      </c>
      <c r="G37" s="80">
        <v>43.01</v>
      </c>
      <c r="H37" s="81">
        <v>79</v>
      </c>
      <c r="I37" s="26">
        <f t="shared" si="0"/>
        <v>18.367821436875147</v>
      </c>
      <c r="J37" s="27">
        <f t="shared" si="1"/>
        <v>144.36782143687515</v>
      </c>
      <c r="K37" s="28">
        <f>RANK(J37,J$14:J$82)</f>
        <v>17</v>
      </c>
      <c r="L37" s="138"/>
      <c r="M37" s="29">
        <f t="shared" si="2"/>
        <v>223.36782143687515</v>
      </c>
      <c r="N37" s="30">
        <v>0</v>
      </c>
      <c r="O37" s="27">
        <f t="shared" si="3"/>
        <v>223.36782143687515</v>
      </c>
      <c r="P37" s="128"/>
      <c r="Q37" s="141"/>
      <c r="R37" s="128"/>
      <c r="S37" s="134"/>
    </row>
    <row r="38" spans="1:19" ht="15" thickBot="1">
      <c r="A38" s="24">
        <v>25</v>
      </c>
      <c r="B38" s="121">
        <v>9</v>
      </c>
      <c r="C38" s="38" t="s">
        <v>44</v>
      </c>
      <c r="D38" s="157"/>
      <c r="E38" s="82">
        <v>8</v>
      </c>
      <c r="F38" s="82">
        <v>31</v>
      </c>
      <c r="G38" s="80">
        <v>67.47</v>
      </c>
      <c r="H38" s="81">
        <v>79</v>
      </c>
      <c r="I38" s="26">
        <f t="shared" si="0"/>
        <v>11.708907662664888</v>
      </c>
      <c r="J38" s="27">
        <f t="shared" si="1"/>
        <v>50.708907662664885</v>
      </c>
      <c r="K38" s="28">
        <f>RANK(J38,J$14:J$82)</f>
        <v>52</v>
      </c>
      <c r="L38" s="123" t="s">
        <v>56</v>
      </c>
      <c r="M38" s="29">
        <f t="shared" si="2"/>
        <v>129.7089076626649</v>
      </c>
      <c r="N38" s="30">
        <v>0</v>
      </c>
      <c r="O38" s="27">
        <f t="shared" si="3"/>
        <v>129.7089076626649</v>
      </c>
      <c r="P38" s="126">
        <f>SUM(M38:M40)</f>
        <v>631.7940157542973</v>
      </c>
      <c r="Q38" s="139">
        <f>SUM(N38:N40)</f>
        <v>0</v>
      </c>
      <c r="R38" s="126">
        <f>SUM(P38:Q40)</f>
        <v>631.7940157542973</v>
      </c>
      <c r="S38" s="132">
        <f>RANK(R38,R$14:R$82)</f>
        <v>5</v>
      </c>
    </row>
    <row r="39" spans="1:19" ht="15" thickBot="1">
      <c r="A39" s="24">
        <v>26</v>
      </c>
      <c r="B39" s="121"/>
      <c r="C39" s="31" t="s">
        <v>45</v>
      </c>
      <c r="D39" s="157"/>
      <c r="E39" s="82">
        <v>51</v>
      </c>
      <c r="F39" s="82">
        <v>63</v>
      </c>
      <c r="G39" s="80">
        <v>51.95</v>
      </c>
      <c r="H39" s="81">
        <v>112</v>
      </c>
      <c r="I39" s="26">
        <f t="shared" si="0"/>
        <v>21.559191530317612</v>
      </c>
      <c r="J39" s="27">
        <f t="shared" si="1"/>
        <v>135.5591915303176</v>
      </c>
      <c r="K39" s="28">
        <f>RANK(J39,J$14:J$82)</f>
        <v>18</v>
      </c>
      <c r="L39" s="124"/>
      <c r="M39" s="29">
        <f t="shared" si="2"/>
        <v>247.5591915303176</v>
      </c>
      <c r="N39" s="30">
        <v>0</v>
      </c>
      <c r="O39" s="27">
        <f t="shared" si="3"/>
        <v>247.5591915303176</v>
      </c>
      <c r="P39" s="127"/>
      <c r="Q39" s="140"/>
      <c r="R39" s="127"/>
      <c r="S39" s="133"/>
    </row>
    <row r="40" spans="1:19" ht="15" thickBot="1">
      <c r="A40" s="24">
        <v>27</v>
      </c>
      <c r="B40" s="122"/>
      <c r="C40" s="32" t="s">
        <v>46</v>
      </c>
      <c r="D40" s="157"/>
      <c r="E40" s="82">
        <v>69</v>
      </c>
      <c r="F40" s="82">
        <v>64</v>
      </c>
      <c r="G40" s="80">
        <v>39.55</v>
      </c>
      <c r="H40" s="81">
        <v>97</v>
      </c>
      <c r="I40" s="26">
        <f t="shared" si="0"/>
        <v>24.525916561314794</v>
      </c>
      <c r="J40" s="27">
        <f t="shared" si="1"/>
        <v>157.5259165613148</v>
      </c>
      <c r="K40" s="28">
        <f>RANK(J40,J$14:J$82)</f>
        <v>15</v>
      </c>
      <c r="L40" s="125"/>
      <c r="M40" s="29">
        <f t="shared" si="2"/>
        <v>254.5259165613148</v>
      </c>
      <c r="N40" s="30">
        <v>0</v>
      </c>
      <c r="O40" s="27">
        <f t="shared" si="3"/>
        <v>254.5259165613148</v>
      </c>
      <c r="P40" s="128"/>
      <c r="Q40" s="141"/>
      <c r="R40" s="128"/>
      <c r="S40" s="134"/>
    </row>
    <row r="41" spans="1:19" ht="15" thickBot="1">
      <c r="A41" s="24">
        <v>28</v>
      </c>
      <c r="B41" s="105">
        <v>10</v>
      </c>
      <c r="C41" s="33" t="s">
        <v>59</v>
      </c>
      <c r="D41" s="157"/>
      <c r="E41" s="82">
        <v>1</v>
      </c>
      <c r="F41" s="82">
        <v>36</v>
      </c>
      <c r="G41" s="80">
        <v>46.09</v>
      </c>
      <c r="H41" s="81">
        <v>93</v>
      </c>
      <c r="I41" s="26">
        <f t="shared" si="0"/>
        <v>20.17791277934476</v>
      </c>
      <c r="J41" s="27">
        <f t="shared" si="1"/>
        <v>57.17791277934476</v>
      </c>
      <c r="K41" s="28">
        <f>RANK(J41,J$14:J$82)</f>
        <v>46</v>
      </c>
      <c r="L41" s="136" t="s">
        <v>101</v>
      </c>
      <c r="M41" s="29">
        <f t="shared" si="2"/>
        <v>150.17791277934475</v>
      </c>
      <c r="N41" s="30">
        <v>0</v>
      </c>
      <c r="O41" s="27">
        <f t="shared" si="3"/>
        <v>150.17791277934475</v>
      </c>
      <c r="P41" s="126">
        <f>SUM(M41:M43)</f>
        <v>452.1833950109998</v>
      </c>
      <c r="Q41" s="139">
        <f>SUM(N41:N43)</f>
        <v>0</v>
      </c>
      <c r="R41" s="126">
        <f>SUM(P41:Q43)</f>
        <v>452.1833950109998</v>
      </c>
      <c r="S41" s="132">
        <f>RANK(R41,R$14:R$82)</f>
        <v>16</v>
      </c>
    </row>
    <row r="42" spans="1:19" ht="15" thickBot="1">
      <c r="A42" s="24">
        <v>29</v>
      </c>
      <c r="B42" s="106"/>
      <c r="C42" s="34" t="s">
        <v>60</v>
      </c>
      <c r="D42" s="157"/>
      <c r="E42" s="82">
        <v>17</v>
      </c>
      <c r="F42" s="82">
        <v>12</v>
      </c>
      <c r="G42" s="80">
        <v>49.2</v>
      </c>
      <c r="H42" s="81">
        <v>70</v>
      </c>
      <c r="I42" s="26">
        <f t="shared" si="0"/>
        <v>14.227642276422763</v>
      </c>
      <c r="J42" s="27">
        <f t="shared" si="1"/>
        <v>43.22764227642276</v>
      </c>
      <c r="K42" s="28">
        <f>RANK(J42,J$14:J$82)</f>
        <v>56</v>
      </c>
      <c r="L42" s="137"/>
      <c r="M42" s="29">
        <f t="shared" si="2"/>
        <v>113.22764227642276</v>
      </c>
      <c r="N42" s="30">
        <v>0</v>
      </c>
      <c r="O42" s="27">
        <f t="shared" si="3"/>
        <v>113.22764227642276</v>
      </c>
      <c r="P42" s="127"/>
      <c r="Q42" s="140"/>
      <c r="R42" s="127"/>
      <c r="S42" s="133"/>
    </row>
    <row r="43" spans="1:19" ht="15" thickBot="1">
      <c r="A43" s="24">
        <v>30</v>
      </c>
      <c r="B43" s="135"/>
      <c r="C43" s="35" t="s">
        <v>100</v>
      </c>
      <c r="D43" s="157"/>
      <c r="E43" s="82">
        <v>36</v>
      </c>
      <c r="F43" s="82">
        <v>12</v>
      </c>
      <c r="G43" s="80">
        <v>35.74</v>
      </c>
      <c r="H43" s="81">
        <v>110</v>
      </c>
      <c r="I43" s="26">
        <f t="shared" si="0"/>
        <v>30.77783995523223</v>
      </c>
      <c r="J43" s="27">
        <f t="shared" si="1"/>
        <v>78.77783995523222</v>
      </c>
      <c r="K43" s="28">
        <f>RANK(J43,J$14:J$82)</f>
        <v>38</v>
      </c>
      <c r="L43" s="138"/>
      <c r="M43" s="29">
        <f t="shared" si="2"/>
        <v>188.77783995523222</v>
      </c>
      <c r="N43" s="30">
        <v>0</v>
      </c>
      <c r="O43" s="27">
        <f t="shared" si="3"/>
        <v>188.77783995523222</v>
      </c>
      <c r="P43" s="128"/>
      <c r="Q43" s="141"/>
      <c r="R43" s="128"/>
      <c r="S43" s="134"/>
    </row>
    <row r="44" spans="1:19" ht="15" thickBot="1">
      <c r="A44" s="24">
        <v>31</v>
      </c>
      <c r="B44" s="120">
        <v>11</v>
      </c>
      <c r="C44" s="25" t="s">
        <v>63</v>
      </c>
      <c r="D44" s="157"/>
      <c r="E44" s="82">
        <v>13</v>
      </c>
      <c r="F44" s="82">
        <v>65</v>
      </c>
      <c r="G44" s="80">
        <v>51.92</v>
      </c>
      <c r="H44" s="81">
        <v>105</v>
      </c>
      <c r="I44" s="26">
        <f t="shared" si="0"/>
        <v>20.22342064714946</v>
      </c>
      <c r="J44" s="27">
        <f t="shared" si="1"/>
        <v>98.22342064714945</v>
      </c>
      <c r="K44" s="28">
        <f>RANK(J44,J$14:J$82)</f>
        <v>32</v>
      </c>
      <c r="L44" s="123" t="s">
        <v>67</v>
      </c>
      <c r="M44" s="29">
        <f t="shared" si="2"/>
        <v>203.22342064714945</v>
      </c>
      <c r="N44" s="30">
        <v>0</v>
      </c>
      <c r="O44" s="27">
        <f t="shared" si="3"/>
        <v>203.22342064714945</v>
      </c>
      <c r="P44" s="126">
        <f>SUM(M44:M46)</f>
        <v>541.637081175043</v>
      </c>
      <c r="Q44" s="139">
        <f>SUM(N44:N46)</f>
        <v>0</v>
      </c>
      <c r="R44" s="126">
        <f>SUM(P44:Q46)</f>
        <v>541.637081175043</v>
      </c>
      <c r="S44" s="132">
        <f>RANK(R44,R$14:R$82)</f>
        <v>10</v>
      </c>
    </row>
    <row r="45" spans="1:19" ht="15" thickBot="1">
      <c r="A45" s="24">
        <v>32</v>
      </c>
      <c r="B45" s="121"/>
      <c r="C45" s="31" t="s">
        <v>64</v>
      </c>
      <c r="D45" s="157"/>
      <c r="E45" s="82">
        <v>32</v>
      </c>
      <c r="F45" s="82">
        <v>13</v>
      </c>
      <c r="G45" s="80">
        <v>50.92</v>
      </c>
      <c r="H45" s="81">
        <v>113</v>
      </c>
      <c r="I45" s="26">
        <f t="shared" si="0"/>
        <v>22.191673212882954</v>
      </c>
      <c r="J45" s="27">
        <f t="shared" si="1"/>
        <v>67.19167321288296</v>
      </c>
      <c r="K45" s="28">
        <f>RANK(J45,J$14:J$82)</f>
        <v>42</v>
      </c>
      <c r="L45" s="124"/>
      <c r="M45" s="29">
        <f t="shared" si="2"/>
        <v>180.19167321288296</v>
      </c>
      <c r="N45" s="30">
        <v>0</v>
      </c>
      <c r="O45" s="27">
        <f t="shared" si="3"/>
        <v>180.19167321288296</v>
      </c>
      <c r="P45" s="127"/>
      <c r="Q45" s="140"/>
      <c r="R45" s="127"/>
      <c r="S45" s="133"/>
    </row>
    <row r="46" spans="1:19" ht="15" thickBot="1">
      <c r="A46" s="24">
        <v>33</v>
      </c>
      <c r="B46" s="122"/>
      <c r="C46" s="32" t="s">
        <v>65</v>
      </c>
      <c r="D46" s="157"/>
      <c r="E46" s="82">
        <v>15</v>
      </c>
      <c r="F46" s="82">
        <v>56</v>
      </c>
      <c r="G46" s="80">
        <v>47.3</v>
      </c>
      <c r="H46" s="81">
        <v>72</v>
      </c>
      <c r="I46" s="26">
        <f t="shared" si="0"/>
        <v>15.221987315010573</v>
      </c>
      <c r="J46" s="27">
        <f t="shared" si="1"/>
        <v>86.22198731501058</v>
      </c>
      <c r="K46" s="28">
        <f>RANK(J46,J$14:J$82)</f>
        <v>35</v>
      </c>
      <c r="L46" s="125"/>
      <c r="M46" s="29">
        <f t="shared" si="2"/>
        <v>158.22198731501058</v>
      </c>
      <c r="N46" s="30">
        <v>0</v>
      </c>
      <c r="O46" s="27">
        <f t="shared" si="3"/>
        <v>158.22198731501058</v>
      </c>
      <c r="P46" s="128"/>
      <c r="Q46" s="141"/>
      <c r="R46" s="128"/>
      <c r="S46" s="134"/>
    </row>
    <row r="47" spans="1:19" ht="15" thickBot="1">
      <c r="A47" s="24">
        <v>34</v>
      </c>
      <c r="B47" s="105">
        <v>12</v>
      </c>
      <c r="C47" s="36" t="s">
        <v>73</v>
      </c>
      <c r="D47" s="157"/>
      <c r="E47" s="82">
        <v>101</v>
      </c>
      <c r="F47" s="82">
        <v>83</v>
      </c>
      <c r="G47" s="80">
        <v>29.18</v>
      </c>
      <c r="H47" s="81">
        <v>105</v>
      </c>
      <c r="I47" s="26">
        <f t="shared" si="0"/>
        <v>35.98355037697053</v>
      </c>
      <c r="J47" s="27">
        <f t="shared" si="1"/>
        <v>219.98355037697053</v>
      </c>
      <c r="K47" s="28">
        <f>RANK(J47,J$14:J$82)</f>
        <v>4</v>
      </c>
      <c r="L47" s="136" t="s">
        <v>77</v>
      </c>
      <c r="M47" s="29">
        <f t="shared" si="2"/>
        <v>324.9835503769705</v>
      </c>
      <c r="N47" s="30">
        <v>0</v>
      </c>
      <c r="O47" s="27">
        <f t="shared" si="3"/>
        <v>324.9835503769705</v>
      </c>
      <c r="P47" s="126">
        <f>SUM(M47:M49)</f>
        <v>1011.5250838003514</v>
      </c>
      <c r="Q47" s="139">
        <f>SUM(N47:N49)</f>
        <v>0</v>
      </c>
      <c r="R47" s="126">
        <f>SUM(P47:Q49)</f>
        <v>1011.5250838003514</v>
      </c>
      <c r="S47" s="132">
        <f>RANK(R47,R$14:R$82)</f>
        <v>2</v>
      </c>
    </row>
    <row r="48" spans="1:19" ht="15" thickBot="1">
      <c r="A48" s="24">
        <v>35</v>
      </c>
      <c r="B48" s="106"/>
      <c r="C48" s="34" t="s">
        <v>74</v>
      </c>
      <c r="D48" s="157"/>
      <c r="E48" s="82">
        <v>113</v>
      </c>
      <c r="F48" s="82">
        <v>77</v>
      </c>
      <c r="G48" s="80">
        <v>27.36</v>
      </c>
      <c r="H48" s="81">
        <v>129</v>
      </c>
      <c r="I48" s="26">
        <f t="shared" si="0"/>
        <v>47.14912280701754</v>
      </c>
      <c r="J48" s="27">
        <f t="shared" si="1"/>
        <v>237.14912280701753</v>
      </c>
      <c r="K48" s="28">
        <f>RANK(J48,J$14:J$82)</f>
        <v>2</v>
      </c>
      <c r="L48" s="137"/>
      <c r="M48" s="29">
        <f t="shared" si="2"/>
        <v>366.14912280701753</v>
      </c>
      <c r="N48" s="30">
        <v>0</v>
      </c>
      <c r="O48" s="27">
        <f t="shared" si="3"/>
        <v>366.14912280701753</v>
      </c>
      <c r="P48" s="127"/>
      <c r="Q48" s="140"/>
      <c r="R48" s="127"/>
      <c r="S48" s="133"/>
    </row>
    <row r="49" spans="1:19" ht="15" thickBot="1">
      <c r="A49" s="24">
        <v>36</v>
      </c>
      <c r="B49" s="135"/>
      <c r="C49" s="35" t="s">
        <v>53</v>
      </c>
      <c r="D49" s="158"/>
      <c r="E49" s="82">
        <v>83</v>
      </c>
      <c r="F49" s="82">
        <v>74</v>
      </c>
      <c r="G49" s="80">
        <v>45.59</v>
      </c>
      <c r="H49" s="81">
        <v>134</v>
      </c>
      <c r="I49" s="26">
        <f t="shared" si="0"/>
        <v>29.392410616363236</v>
      </c>
      <c r="J49" s="27">
        <f t="shared" si="1"/>
        <v>186.39241061636324</v>
      </c>
      <c r="K49" s="28">
        <f>RANK(J49,J$14:J$82)</f>
        <v>8</v>
      </c>
      <c r="L49" s="138"/>
      <c r="M49" s="29">
        <f t="shared" si="2"/>
        <v>320.39241061636324</v>
      </c>
      <c r="N49" s="30">
        <v>0</v>
      </c>
      <c r="O49" s="27">
        <f t="shared" si="3"/>
        <v>320.39241061636324</v>
      </c>
      <c r="P49" s="128"/>
      <c r="Q49" s="141"/>
      <c r="R49" s="128"/>
      <c r="S49" s="134"/>
    </row>
    <row r="50" spans="1:19" ht="15" thickBot="1">
      <c r="A50" s="24">
        <v>37</v>
      </c>
      <c r="B50" s="120">
        <v>13</v>
      </c>
      <c r="C50" s="25" t="s">
        <v>55</v>
      </c>
      <c r="D50" s="155"/>
      <c r="E50" s="82">
        <v>86</v>
      </c>
      <c r="F50" s="82">
        <v>78</v>
      </c>
      <c r="G50" s="80">
        <v>35.26</v>
      </c>
      <c r="H50" s="81">
        <v>95</v>
      </c>
      <c r="I50" s="26">
        <f t="shared" si="0"/>
        <v>26.942711287577993</v>
      </c>
      <c r="J50" s="27">
        <f t="shared" si="1"/>
        <v>190.942711287578</v>
      </c>
      <c r="K50" s="28">
        <f>RANK(J50,J$14:J$82)</f>
        <v>5</v>
      </c>
      <c r="L50" s="123" t="s">
        <v>48</v>
      </c>
      <c r="M50" s="29">
        <f t="shared" si="2"/>
        <v>285.942711287578</v>
      </c>
      <c r="N50" s="30">
        <v>0</v>
      </c>
      <c r="O50" s="27">
        <f t="shared" si="3"/>
        <v>285.942711287578</v>
      </c>
      <c r="P50" s="126">
        <f>SUM(M50:M52)</f>
        <v>726.6048968865357</v>
      </c>
      <c r="Q50" s="129">
        <f>SUM(N50:N52)</f>
        <v>0</v>
      </c>
      <c r="R50" s="126">
        <f>SUM(P50:Q52)</f>
        <v>726.6048968865357</v>
      </c>
      <c r="S50" s="132">
        <f>RANK(R50,R$14:R$82)</f>
        <v>4</v>
      </c>
    </row>
    <row r="51" spans="1:19" ht="15" thickBot="1">
      <c r="A51" s="24">
        <v>38</v>
      </c>
      <c r="B51" s="121"/>
      <c r="C51" s="31" t="s">
        <v>54</v>
      </c>
      <c r="D51" s="155"/>
      <c r="E51" s="82">
        <v>69</v>
      </c>
      <c r="F51" s="82">
        <v>74</v>
      </c>
      <c r="G51" s="80">
        <v>36.06</v>
      </c>
      <c r="H51" s="81">
        <v>107</v>
      </c>
      <c r="I51" s="26">
        <f t="shared" si="0"/>
        <v>29.672767609539655</v>
      </c>
      <c r="J51" s="27">
        <f t="shared" si="1"/>
        <v>172.67276760953965</v>
      </c>
      <c r="K51" s="28">
        <f>RANK(J51,J$14:J$82)</f>
        <v>12</v>
      </c>
      <c r="L51" s="124"/>
      <c r="M51" s="29">
        <f t="shared" si="2"/>
        <v>279.6727676095397</v>
      </c>
      <c r="N51" s="30">
        <v>0</v>
      </c>
      <c r="O51" s="27">
        <f t="shared" si="3"/>
        <v>279.6727676095397</v>
      </c>
      <c r="P51" s="127"/>
      <c r="Q51" s="130"/>
      <c r="R51" s="127"/>
      <c r="S51" s="133"/>
    </row>
    <row r="52" spans="1:19" ht="15" thickBot="1">
      <c r="A52" s="24">
        <v>39</v>
      </c>
      <c r="B52" s="122"/>
      <c r="C52" s="32" t="s">
        <v>75</v>
      </c>
      <c r="D52" s="159"/>
      <c r="E52" s="82">
        <v>29</v>
      </c>
      <c r="F52" s="82">
        <v>29</v>
      </c>
      <c r="G52" s="80">
        <v>47.25</v>
      </c>
      <c r="H52" s="81">
        <v>85</v>
      </c>
      <c r="I52" s="26">
        <f t="shared" si="0"/>
        <v>17.989417989417987</v>
      </c>
      <c r="J52" s="27">
        <f t="shared" si="1"/>
        <v>75.98941798941799</v>
      </c>
      <c r="K52" s="28">
        <f>RANK(J52,J$14:J$82)</f>
        <v>40</v>
      </c>
      <c r="L52" s="125"/>
      <c r="M52" s="29">
        <f t="shared" si="2"/>
        <v>160.98941798941797</v>
      </c>
      <c r="N52" s="30">
        <v>0</v>
      </c>
      <c r="O52" s="27">
        <f t="shared" si="3"/>
        <v>160.98941798941797</v>
      </c>
      <c r="P52" s="128"/>
      <c r="Q52" s="131"/>
      <c r="R52" s="128"/>
      <c r="S52" s="134"/>
    </row>
    <row r="53" spans="1:19" ht="15" thickBot="1">
      <c r="A53" s="24">
        <v>40</v>
      </c>
      <c r="B53" s="105">
        <v>14</v>
      </c>
      <c r="C53" s="39" t="s">
        <v>103</v>
      </c>
      <c r="D53" s="156"/>
      <c r="E53" s="82">
        <v>6</v>
      </c>
      <c r="F53" s="82">
        <v>9</v>
      </c>
      <c r="G53" s="80">
        <v>113.35</v>
      </c>
      <c r="H53" s="81">
        <v>30</v>
      </c>
      <c r="I53" s="26">
        <f t="shared" si="0"/>
        <v>2.646669607410675</v>
      </c>
      <c r="J53" s="27">
        <f t="shared" si="1"/>
        <v>17.646669607410676</v>
      </c>
      <c r="K53" s="28">
        <f>RANK(J53,J$14:J$82)</f>
        <v>66</v>
      </c>
      <c r="L53" s="136" t="s">
        <v>102</v>
      </c>
      <c r="M53" s="29">
        <f t="shared" si="2"/>
        <v>47.64666960741067</v>
      </c>
      <c r="N53" s="30">
        <v>0</v>
      </c>
      <c r="O53" s="27">
        <f t="shared" si="3"/>
        <v>47.64666960741067</v>
      </c>
      <c r="P53" s="126">
        <f>SUM(M53:M55)</f>
        <v>390.79510926705024</v>
      </c>
      <c r="Q53" s="129">
        <f>SUM(N53:N55)</f>
        <v>0</v>
      </c>
      <c r="R53" s="126">
        <f>SUM(P53:Q55)</f>
        <v>390.79510926705024</v>
      </c>
      <c r="S53" s="132">
        <f>RANK(R53,R$14:R$82)</f>
        <v>21</v>
      </c>
    </row>
    <row r="54" spans="1:19" ht="15" thickBot="1">
      <c r="A54" s="24">
        <v>41</v>
      </c>
      <c r="B54" s="106"/>
      <c r="C54" s="40" t="s">
        <v>104</v>
      </c>
      <c r="D54" s="156"/>
      <c r="E54" s="82">
        <v>16</v>
      </c>
      <c r="F54" s="82">
        <v>36</v>
      </c>
      <c r="G54" s="80">
        <v>81.11</v>
      </c>
      <c r="H54" s="81">
        <v>20</v>
      </c>
      <c r="I54" s="26">
        <f t="shared" si="0"/>
        <v>2.4657872025644187</v>
      </c>
      <c r="J54" s="27">
        <f t="shared" si="1"/>
        <v>54.46578720256442</v>
      </c>
      <c r="K54" s="28">
        <f>RANK(J54,J$14:J$82)</f>
        <v>47</v>
      </c>
      <c r="L54" s="137"/>
      <c r="M54" s="29">
        <f t="shared" si="2"/>
        <v>74.46578720256441</v>
      </c>
      <c r="N54" s="30">
        <v>0</v>
      </c>
      <c r="O54" s="27">
        <f t="shared" si="3"/>
        <v>74.46578720256441</v>
      </c>
      <c r="P54" s="127"/>
      <c r="Q54" s="130"/>
      <c r="R54" s="127"/>
      <c r="S54" s="133"/>
    </row>
    <row r="55" spans="1:19" ht="15" thickBot="1">
      <c r="A55" s="24">
        <v>42</v>
      </c>
      <c r="B55" s="135"/>
      <c r="C55" s="40" t="s">
        <v>92</v>
      </c>
      <c r="D55" s="155"/>
      <c r="E55" s="82">
        <v>47</v>
      </c>
      <c r="F55" s="82">
        <v>118</v>
      </c>
      <c r="G55" s="80">
        <v>33.78</v>
      </c>
      <c r="H55" s="81">
        <v>80</v>
      </c>
      <c r="I55" s="26">
        <f t="shared" si="0"/>
        <v>23.682652457075193</v>
      </c>
      <c r="J55" s="27">
        <f t="shared" si="1"/>
        <v>188.6826524570752</v>
      </c>
      <c r="K55" s="28">
        <f>RANK(J55,J$14:J$82)</f>
        <v>6</v>
      </c>
      <c r="L55" s="138"/>
      <c r="M55" s="29">
        <f t="shared" si="2"/>
        <v>268.68265245707516</v>
      </c>
      <c r="N55" s="30">
        <v>0</v>
      </c>
      <c r="O55" s="27">
        <f t="shared" si="3"/>
        <v>268.68265245707516</v>
      </c>
      <c r="P55" s="128"/>
      <c r="Q55" s="131"/>
      <c r="R55" s="128"/>
      <c r="S55" s="134"/>
    </row>
    <row r="56" spans="1:19" ht="15" thickBot="1">
      <c r="A56" s="24">
        <v>43</v>
      </c>
      <c r="B56" s="120">
        <v>15</v>
      </c>
      <c r="C56" s="25" t="s">
        <v>49</v>
      </c>
      <c r="D56" s="155"/>
      <c r="E56" s="82">
        <v>22</v>
      </c>
      <c r="F56" s="82">
        <v>14</v>
      </c>
      <c r="G56" s="80">
        <v>52.6</v>
      </c>
      <c r="H56" s="81">
        <v>90</v>
      </c>
      <c r="I56" s="26">
        <f t="shared" si="0"/>
        <v>17.11026615969582</v>
      </c>
      <c r="J56" s="27">
        <f t="shared" si="1"/>
        <v>53.11026615969582</v>
      </c>
      <c r="K56" s="28">
        <f>RANK(J56,J$14:J$82)</f>
        <v>50</v>
      </c>
      <c r="L56" s="123" t="s">
        <v>76</v>
      </c>
      <c r="M56" s="29">
        <f t="shared" si="2"/>
        <v>143.1102661596958</v>
      </c>
      <c r="N56" s="30">
        <v>0</v>
      </c>
      <c r="O56" s="27">
        <f t="shared" si="3"/>
        <v>143.1102661596958</v>
      </c>
      <c r="P56" s="126">
        <f>SUM(M56:M58)</f>
        <v>400.10959033113147</v>
      </c>
      <c r="Q56" s="129">
        <f>SUM(N56:N58)</f>
        <v>0</v>
      </c>
      <c r="R56" s="126">
        <f>SUM(P56:Q58)</f>
        <v>400.10959033113147</v>
      </c>
      <c r="S56" s="132">
        <f>RANK(R56,R$14:R$82)</f>
        <v>20</v>
      </c>
    </row>
    <row r="57" spans="1:19" ht="15" thickBot="1">
      <c r="A57" s="24">
        <v>44</v>
      </c>
      <c r="B57" s="121"/>
      <c r="C57" s="31" t="s">
        <v>50</v>
      </c>
      <c r="D57" s="155"/>
      <c r="E57" s="82">
        <v>17</v>
      </c>
      <c r="F57" s="82">
        <v>21</v>
      </c>
      <c r="G57" s="80">
        <v>72.3</v>
      </c>
      <c r="H57" s="81">
        <v>70</v>
      </c>
      <c r="I57" s="26">
        <f t="shared" si="0"/>
        <v>9.681881051175656</v>
      </c>
      <c r="J57" s="27">
        <f t="shared" si="1"/>
        <v>47.68188105117566</v>
      </c>
      <c r="K57" s="28">
        <f>RANK(J57,J$14:J$82)</f>
        <v>53</v>
      </c>
      <c r="L57" s="124"/>
      <c r="M57" s="29">
        <f t="shared" si="2"/>
        <v>117.68188105117565</v>
      </c>
      <c r="N57" s="30">
        <v>0</v>
      </c>
      <c r="O57" s="27">
        <f t="shared" si="3"/>
        <v>117.68188105117565</v>
      </c>
      <c r="P57" s="127"/>
      <c r="Q57" s="130"/>
      <c r="R57" s="127"/>
      <c r="S57" s="133"/>
    </row>
    <row r="58" spans="1:19" ht="15" thickBot="1">
      <c r="A58" s="24">
        <v>45</v>
      </c>
      <c r="B58" s="122"/>
      <c r="C58" s="37" t="s">
        <v>51</v>
      </c>
      <c r="D58" s="159"/>
      <c r="E58" s="82">
        <v>17</v>
      </c>
      <c r="F58" s="82">
        <v>27</v>
      </c>
      <c r="G58" s="80">
        <v>92.3</v>
      </c>
      <c r="H58" s="81">
        <v>86</v>
      </c>
      <c r="I58" s="26">
        <f t="shared" si="0"/>
        <v>9.317443120260021</v>
      </c>
      <c r="J58" s="27">
        <f t="shared" si="1"/>
        <v>53.31744312026002</v>
      </c>
      <c r="K58" s="28">
        <f>RANK(J58,J$14:J$82)</f>
        <v>49</v>
      </c>
      <c r="L58" s="125"/>
      <c r="M58" s="29">
        <f t="shared" si="2"/>
        <v>139.31744312026</v>
      </c>
      <c r="N58" s="30">
        <v>0</v>
      </c>
      <c r="O58" s="27">
        <f t="shared" si="3"/>
        <v>139.31744312026</v>
      </c>
      <c r="P58" s="128"/>
      <c r="Q58" s="131"/>
      <c r="R58" s="128"/>
      <c r="S58" s="134"/>
    </row>
    <row r="59" spans="1:19" ht="15" thickBot="1">
      <c r="A59" s="24">
        <v>46</v>
      </c>
      <c r="B59" s="152">
        <v>16</v>
      </c>
      <c r="C59" s="60" t="s">
        <v>52</v>
      </c>
      <c r="D59" s="159"/>
      <c r="E59" s="82">
        <v>14</v>
      </c>
      <c r="F59" s="82">
        <v>41</v>
      </c>
      <c r="G59" s="80">
        <v>82</v>
      </c>
      <c r="H59" s="81">
        <v>20</v>
      </c>
      <c r="I59" s="26">
        <f t="shared" si="0"/>
        <v>2.4390243902439024</v>
      </c>
      <c r="J59" s="27">
        <f t="shared" si="1"/>
        <v>57.4390243902439</v>
      </c>
      <c r="K59" s="28">
        <f>RANK(J59,J$14:J$82)</f>
        <v>45</v>
      </c>
      <c r="L59" s="136" t="s">
        <v>78</v>
      </c>
      <c r="M59" s="29">
        <f t="shared" si="2"/>
        <v>77.4390243902439</v>
      </c>
      <c r="N59" s="30">
        <v>0</v>
      </c>
      <c r="O59" s="27">
        <f t="shared" si="3"/>
        <v>77.4390243902439</v>
      </c>
      <c r="P59" s="126">
        <f>SUM(M59:M61)</f>
        <v>451.06248601317327</v>
      </c>
      <c r="Q59" s="129">
        <f>SUM(N59:N61)</f>
        <v>0</v>
      </c>
      <c r="R59" s="126">
        <f>SUM(P59:Q61)</f>
        <v>451.06248601317327</v>
      </c>
      <c r="S59" s="132">
        <f>RANK(R59,R$14:R$82)</f>
        <v>17</v>
      </c>
    </row>
    <row r="60" spans="1:19" ht="15" thickBot="1">
      <c r="A60" s="24">
        <v>47</v>
      </c>
      <c r="B60" s="153"/>
      <c r="C60" s="61" t="s">
        <v>90</v>
      </c>
      <c r="D60" s="159"/>
      <c r="E60" s="82">
        <v>17</v>
      </c>
      <c r="F60" s="82">
        <v>0</v>
      </c>
      <c r="G60" s="80">
        <v>66.41</v>
      </c>
      <c r="H60" s="81">
        <v>76</v>
      </c>
      <c r="I60" s="26">
        <f t="shared" si="0"/>
        <v>11.444059629573859</v>
      </c>
      <c r="J60" s="27">
        <f t="shared" si="1"/>
        <v>28.444059629573857</v>
      </c>
      <c r="K60" s="28">
        <f>RANK(J60,J$14:J$82)</f>
        <v>64</v>
      </c>
      <c r="L60" s="137"/>
      <c r="M60" s="29">
        <f t="shared" si="2"/>
        <v>104.44405962957386</v>
      </c>
      <c r="N60" s="30">
        <v>0</v>
      </c>
      <c r="O60" s="27">
        <f t="shared" si="3"/>
        <v>104.44405962957386</v>
      </c>
      <c r="P60" s="127"/>
      <c r="Q60" s="130"/>
      <c r="R60" s="127"/>
      <c r="S60" s="133"/>
    </row>
    <row r="61" spans="1:19" ht="15" thickBot="1">
      <c r="A61" s="24">
        <v>48</v>
      </c>
      <c r="B61" s="154"/>
      <c r="C61" s="62" t="s">
        <v>99</v>
      </c>
      <c r="D61" s="159"/>
      <c r="E61" s="82">
        <v>81</v>
      </c>
      <c r="F61" s="82">
        <v>65</v>
      </c>
      <c r="G61" s="80">
        <v>48.16</v>
      </c>
      <c r="H61" s="81">
        <v>102</v>
      </c>
      <c r="I61" s="26">
        <f t="shared" si="0"/>
        <v>21.179401993355484</v>
      </c>
      <c r="J61" s="27">
        <f t="shared" si="1"/>
        <v>167.1794019933555</v>
      </c>
      <c r="K61" s="28">
        <f>RANK(J61,J$14:J$82)</f>
        <v>13</v>
      </c>
      <c r="L61" s="138"/>
      <c r="M61" s="29">
        <f t="shared" si="2"/>
        <v>269.1794019933555</v>
      </c>
      <c r="N61" s="30">
        <v>0</v>
      </c>
      <c r="O61" s="27">
        <f t="shared" si="3"/>
        <v>269.1794019933555</v>
      </c>
      <c r="P61" s="128"/>
      <c r="Q61" s="131"/>
      <c r="R61" s="128"/>
      <c r="S61" s="134"/>
    </row>
    <row r="62" spans="1:19" ht="15" thickBot="1">
      <c r="A62" s="24">
        <v>49</v>
      </c>
      <c r="B62" s="120">
        <v>17</v>
      </c>
      <c r="C62" s="25" t="s">
        <v>79</v>
      </c>
      <c r="D62" s="156"/>
      <c r="E62" s="82">
        <v>10</v>
      </c>
      <c r="F62" s="82">
        <v>15</v>
      </c>
      <c r="G62" s="80">
        <v>60.11</v>
      </c>
      <c r="H62" s="81">
        <v>62</v>
      </c>
      <c r="I62" s="26">
        <f t="shared" si="0"/>
        <v>10.31442355681251</v>
      </c>
      <c r="J62" s="27">
        <f t="shared" si="1"/>
        <v>35.314423556812514</v>
      </c>
      <c r="K62" s="28">
        <f>RANK(J62,J$14:J$82)</f>
        <v>59</v>
      </c>
      <c r="L62" s="123" t="s">
        <v>91</v>
      </c>
      <c r="M62" s="29">
        <f t="shared" si="2"/>
        <v>97.31442355681251</v>
      </c>
      <c r="N62" s="30">
        <v>0</v>
      </c>
      <c r="O62" s="27">
        <f t="shared" si="3"/>
        <v>97.31442355681251</v>
      </c>
      <c r="P62" s="126">
        <f>SUM(M62:M64)</f>
        <v>434.5980390920321</v>
      </c>
      <c r="Q62" s="129">
        <f>SUM(N62:N64)</f>
        <v>0</v>
      </c>
      <c r="R62" s="126">
        <f>SUM(P62:Q64)</f>
        <v>434.5980390920321</v>
      </c>
      <c r="S62" s="132">
        <f>RANK(R62,R$14:R$82)</f>
        <v>18</v>
      </c>
    </row>
    <row r="63" spans="1:19" ht="15" thickBot="1">
      <c r="A63" s="24">
        <v>50</v>
      </c>
      <c r="B63" s="121"/>
      <c r="C63" s="31" t="s">
        <v>84</v>
      </c>
      <c r="D63" s="156"/>
      <c r="E63" s="82">
        <v>17</v>
      </c>
      <c r="F63" s="82">
        <v>0</v>
      </c>
      <c r="G63" s="80">
        <v>55.59</v>
      </c>
      <c r="H63" s="81">
        <v>89</v>
      </c>
      <c r="I63" s="26">
        <f t="shared" si="0"/>
        <v>16.010073754272348</v>
      </c>
      <c r="J63" s="27">
        <f t="shared" si="1"/>
        <v>33.01007375427235</v>
      </c>
      <c r="K63" s="28">
        <f>RANK(J63,J$14:J$82)</f>
        <v>62</v>
      </c>
      <c r="L63" s="124"/>
      <c r="M63" s="29">
        <f t="shared" si="2"/>
        <v>122.01007375427236</v>
      </c>
      <c r="N63" s="30">
        <v>0</v>
      </c>
      <c r="O63" s="27">
        <f t="shared" si="3"/>
        <v>122.01007375427236</v>
      </c>
      <c r="P63" s="127"/>
      <c r="Q63" s="130"/>
      <c r="R63" s="127"/>
      <c r="S63" s="133"/>
    </row>
    <row r="64" spans="1:19" ht="15" thickBot="1">
      <c r="A64" s="24">
        <v>51</v>
      </c>
      <c r="B64" s="122"/>
      <c r="C64" s="37" t="s">
        <v>85</v>
      </c>
      <c r="D64" s="155"/>
      <c r="E64" s="82">
        <v>58</v>
      </c>
      <c r="F64" s="82">
        <v>52</v>
      </c>
      <c r="G64" s="80">
        <v>54.69</v>
      </c>
      <c r="H64" s="81">
        <v>89</v>
      </c>
      <c r="I64" s="26">
        <f t="shared" si="0"/>
        <v>16.27354178094716</v>
      </c>
      <c r="J64" s="27">
        <f t="shared" si="1"/>
        <v>126.27354178094716</v>
      </c>
      <c r="K64" s="28">
        <f>RANK(J64,J$14:J$82)</f>
        <v>19</v>
      </c>
      <c r="L64" s="125"/>
      <c r="M64" s="29">
        <f t="shared" si="2"/>
        <v>215.27354178094717</v>
      </c>
      <c r="N64" s="30">
        <v>0</v>
      </c>
      <c r="O64" s="27">
        <f t="shared" si="3"/>
        <v>215.27354178094717</v>
      </c>
      <c r="P64" s="128"/>
      <c r="Q64" s="131"/>
      <c r="R64" s="128"/>
      <c r="S64" s="134"/>
    </row>
    <row r="65" spans="1:19" ht="15" thickBot="1">
      <c r="A65" s="24">
        <v>52</v>
      </c>
      <c r="B65" s="105">
        <v>18</v>
      </c>
      <c r="C65" s="33" t="s">
        <v>83</v>
      </c>
      <c r="D65" s="160"/>
      <c r="E65" s="82">
        <v>43</v>
      </c>
      <c r="F65" s="82">
        <v>56</v>
      </c>
      <c r="G65" s="80">
        <v>85.83</v>
      </c>
      <c r="H65" s="81">
        <v>107</v>
      </c>
      <c r="I65" s="26">
        <f t="shared" si="0"/>
        <v>12.466503553536059</v>
      </c>
      <c r="J65" s="27">
        <f t="shared" si="1"/>
        <v>111.46650355353606</v>
      </c>
      <c r="K65" s="28">
        <f>RANK(J65,J$14:J$82)</f>
        <v>25</v>
      </c>
      <c r="L65" s="136" t="s">
        <v>112</v>
      </c>
      <c r="M65" s="29">
        <f t="shared" si="2"/>
        <v>218.46650355353606</v>
      </c>
      <c r="N65" s="30">
        <v>0</v>
      </c>
      <c r="O65" s="27">
        <f t="shared" si="3"/>
        <v>218.46650355353606</v>
      </c>
      <c r="P65" s="126">
        <f>SUM(M65:M67)</f>
        <v>592.9600666472877</v>
      </c>
      <c r="Q65" s="129">
        <f>SUM(N65:N67)</f>
        <v>0</v>
      </c>
      <c r="R65" s="126">
        <f>SUM(P65:Q67)</f>
        <v>592.9600666472877</v>
      </c>
      <c r="S65" s="132">
        <f>RANK(R65,R$14:R$82)</f>
        <v>7</v>
      </c>
    </row>
    <row r="66" spans="1:19" ht="15" thickBot="1">
      <c r="A66" s="24">
        <v>53</v>
      </c>
      <c r="B66" s="106"/>
      <c r="C66" s="34" t="s">
        <v>62</v>
      </c>
      <c r="D66" s="160"/>
      <c r="E66" s="82">
        <v>56</v>
      </c>
      <c r="F66" s="82">
        <v>43</v>
      </c>
      <c r="G66" s="80">
        <v>56.46</v>
      </c>
      <c r="H66" s="81">
        <v>101</v>
      </c>
      <c r="I66" s="26">
        <f t="shared" si="0"/>
        <v>17.888770811193766</v>
      </c>
      <c r="J66" s="27">
        <f t="shared" si="1"/>
        <v>116.88877081119377</v>
      </c>
      <c r="K66" s="28">
        <f>RANK(J66,J$14:J$82)</f>
        <v>22</v>
      </c>
      <c r="L66" s="137"/>
      <c r="M66" s="29">
        <f t="shared" si="2"/>
        <v>217.88877081119375</v>
      </c>
      <c r="N66" s="30">
        <v>0</v>
      </c>
      <c r="O66" s="27">
        <f t="shared" si="3"/>
        <v>217.88877081119375</v>
      </c>
      <c r="P66" s="127"/>
      <c r="Q66" s="130"/>
      <c r="R66" s="127"/>
      <c r="S66" s="133"/>
    </row>
    <row r="67" spans="1:19" ht="15" thickBot="1">
      <c r="A67" s="24">
        <v>54</v>
      </c>
      <c r="B67" s="135"/>
      <c r="C67" s="41" t="s">
        <v>66</v>
      </c>
      <c r="D67" s="160"/>
      <c r="E67" s="82">
        <v>9</v>
      </c>
      <c r="F67" s="82">
        <v>2</v>
      </c>
      <c r="G67" s="80">
        <v>64.27</v>
      </c>
      <c r="H67" s="81">
        <v>126</v>
      </c>
      <c r="I67" s="26">
        <f t="shared" si="0"/>
        <v>19.60479228255796</v>
      </c>
      <c r="J67" s="27">
        <f t="shared" si="1"/>
        <v>30.60479228255796</v>
      </c>
      <c r="K67" s="28">
        <f>RANK(J67,J$14:J$82)</f>
        <v>63</v>
      </c>
      <c r="L67" s="138"/>
      <c r="M67" s="29">
        <f t="shared" si="2"/>
        <v>156.60479228255795</v>
      </c>
      <c r="N67" s="30">
        <v>0</v>
      </c>
      <c r="O67" s="27">
        <f t="shared" si="3"/>
        <v>156.60479228255795</v>
      </c>
      <c r="P67" s="128"/>
      <c r="Q67" s="131"/>
      <c r="R67" s="128"/>
      <c r="S67" s="134"/>
    </row>
    <row r="68" spans="1:19" ht="15" thickBot="1">
      <c r="A68" s="24">
        <v>55</v>
      </c>
      <c r="B68" s="120">
        <v>19</v>
      </c>
      <c r="C68" s="25" t="s">
        <v>108</v>
      </c>
      <c r="D68" s="160"/>
      <c r="E68" s="82">
        <v>32</v>
      </c>
      <c r="F68" s="82">
        <v>11</v>
      </c>
      <c r="G68" s="80">
        <v>95.95</v>
      </c>
      <c r="H68" s="81">
        <v>105</v>
      </c>
      <c r="I68" s="26">
        <f t="shared" si="0"/>
        <v>10.943199583116206</v>
      </c>
      <c r="J68" s="27">
        <f t="shared" si="1"/>
        <v>53.943199583116204</v>
      </c>
      <c r="K68" s="28">
        <f>RANK(J68,J$14:J$82)</f>
        <v>48</v>
      </c>
      <c r="L68" s="42"/>
      <c r="M68" s="29">
        <f t="shared" si="2"/>
        <v>158.9431995831162</v>
      </c>
      <c r="N68" s="30">
        <v>0</v>
      </c>
      <c r="O68" s="27">
        <f t="shared" si="3"/>
        <v>158.9431995831162</v>
      </c>
      <c r="P68" s="126">
        <f>SUM(M68:M70)</f>
        <v>471.5983862479461</v>
      </c>
      <c r="Q68" s="129">
        <f>SUM(N68:N70)</f>
        <v>0</v>
      </c>
      <c r="R68" s="126">
        <f>SUM(P68:Q70)</f>
        <v>471.5983862479461</v>
      </c>
      <c r="S68" s="132">
        <f>RANK(R68,R$14:R$82)</f>
        <v>14</v>
      </c>
    </row>
    <row r="69" spans="1:19" ht="15" thickBot="1">
      <c r="A69" s="24">
        <v>56</v>
      </c>
      <c r="B69" s="121"/>
      <c r="C69" s="31" t="s">
        <v>110</v>
      </c>
      <c r="D69" s="160"/>
      <c r="E69" s="82">
        <v>43</v>
      </c>
      <c r="F69" s="82">
        <v>36</v>
      </c>
      <c r="G69" s="80">
        <v>85.4</v>
      </c>
      <c r="H69" s="81">
        <v>92</v>
      </c>
      <c r="I69" s="26">
        <f t="shared" si="0"/>
        <v>10.772833723653395</v>
      </c>
      <c r="J69" s="27">
        <f t="shared" si="1"/>
        <v>89.77283372365339</v>
      </c>
      <c r="K69" s="28">
        <f>RANK(J69,J$14:J$82)</f>
        <v>34</v>
      </c>
      <c r="L69" s="103" t="s">
        <v>115</v>
      </c>
      <c r="M69" s="29">
        <f t="shared" si="2"/>
        <v>181.7728337236534</v>
      </c>
      <c r="N69" s="30">
        <v>0</v>
      </c>
      <c r="O69" s="27">
        <f t="shared" si="3"/>
        <v>181.7728337236534</v>
      </c>
      <c r="P69" s="127"/>
      <c r="Q69" s="130"/>
      <c r="R69" s="127"/>
      <c r="S69" s="133"/>
    </row>
    <row r="70" spans="1:19" ht="15" thickBot="1">
      <c r="A70" s="24">
        <v>57</v>
      </c>
      <c r="B70" s="122"/>
      <c r="C70" s="32" t="s">
        <v>114</v>
      </c>
      <c r="D70" s="160"/>
      <c r="E70" s="82">
        <v>35</v>
      </c>
      <c r="F70" s="82">
        <v>40</v>
      </c>
      <c r="G70" s="80">
        <v>85</v>
      </c>
      <c r="H70" s="81">
        <v>50</v>
      </c>
      <c r="I70" s="26">
        <f t="shared" si="0"/>
        <v>5.882352941176471</v>
      </c>
      <c r="J70" s="27">
        <f t="shared" si="1"/>
        <v>80.88235294117646</v>
      </c>
      <c r="K70" s="28">
        <f>RANK(J70,J$14:J$82)</f>
        <v>36</v>
      </c>
      <c r="L70" s="43"/>
      <c r="M70" s="29">
        <f t="shared" si="2"/>
        <v>130.88235294117646</v>
      </c>
      <c r="N70" s="30">
        <v>0</v>
      </c>
      <c r="O70" s="27">
        <f t="shared" si="3"/>
        <v>130.88235294117646</v>
      </c>
      <c r="P70" s="128"/>
      <c r="Q70" s="131"/>
      <c r="R70" s="128"/>
      <c r="S70" s="134"/>
    </row>
    <row r="71" spans="1:19" ht="15" thickBot="1">
      <c r="A71" s="24">
        <v>58</v>
      </c>
      <c r="B71" s="105">
        <v>20</v>
      </c>
      <c r="C71" s="39" t="s">
        <v>80</v>
      </c>
      <c r="D71" s="160"/>
      <c r="E71" s="82">
        <v>9</v>
      </c>
      <c r="F71" s="82">
        <v>13</v>
      </c>
      <c r="G71" s="80">
        <v>67.32</v>
      </c>
      <c r="H71" s="81">
        <v>40</v>
      </c>
      <c r="I71" s="26">
        <f t="shared" si="0"/>
        <v>5.941770647653001</v>
      </c>
      <c r="J71" s="27">
        <f t="shared" si="1"/>
        <v>27.941770647653</v>
      </c>
      <c r="K71" s="28">
        <f>RANK(J71,J$14:J$82)</f>
        <v>65</v>
      </c>
      <c r="L71" s="44"/>
      <c r="M71" s="29">
        <f t="shared" si="2"/>
        <v>67.941770647653</v>
      </c>
      <c r="N71" s="30">
        <v>0</v>
      </c>
      <c r="O71" s="27">
        <f t="shared" si="3"/>
        <v>67.941770647653</v>
      </c>
      <c r="P71" s="126">
        <f>SUM(M71:M73)</f>
        <v>427.76161280242957</v>
      </c>
      <c r="Q71" s="129">
        <f>SUM(N71:N73)</f>
        <v>0</v>
      </c>
      <c r="R71" s="126">
        <f>SUM(P71:Q73)</f>
        <v>427.76161280242957</v>
      </c>
      <c r="S71" s="132">
        <f>RANK(R71,R$14:R$82)</f>
        <v>19</v>
      </c>
    </row>
    <row r="72" spans="1:19" ht="15" thickBot="1">
      <c r="A72" s="24">
        <v>59</v>
      </c>
      <c r="B72" s="106"/>
      <c r="C72" s="40" t="s">
        <v>81</v>
      </c>
      <c r="D72" s="160"/>
      <c r="E72" s="82">
        <v>42</v>
      </c>
      <c r="F72" s="82">
        <v>34</v>
      </c>
      <c r="G72" s="80">
        <v>58.95</v>
      </c>
      <c r="H72" s="81">
        <v>130</v>
      </c>
      <c r="I72" s="26">
        <f t="shared" si="0"/>
        <v>22.052586938083117</v>
      </c>
      <c r="J72" s="27">
        <f t="shared" si="1"/>
        <v>98.05258693808312</v>
      </c>
      <c r="K72" s="28">
        <f>RANK(J72,J$14:J$82)</f>
        <v>33</v>
      </c>
      <c r="L72" s="79" t="s">
        <v>98</v>
      </c>
      <c r="M72" s="29">
        <f t="shared" si="2"/>
        <v>228.05258693808312</v>
      </c>
      <c r="N72" s="30">
        <v>0</v>
      </c>
      <c r="O72" s="27">
        <f t="shared" si="3"/>
        <v>228.05258693808312</v>
      </c>
      <c r="P72" s="127"/>
      <c r="Q72" s="130"/>
      <c r="R72" s="127"/>
      <c r="S72" s="133"/>
    </row>
    <row r="73" spans="1:19" ht="15" thickBot="1">
      <c r="A73" s="24">
        <v>60</v>
      </c>
      <c r="B73" s="135"/>
      <c r="C73" s="40" t="s">
        <v>82</v>
      </c>
      <c r="D73" s="160"/>
      <c r="E73" s="82">
        <v>11</v>
      </c>
      <c r="F73" s="82">
        <v>14</v>
      </c>
      <c r="G73" s="80">
        <v>62.3</v>
      </c>
      <c r="H73" s="81">
        <v>92</v>
      </c>
      <c r="I73" s="26">
        <f t="shared" si="0"/>
        <v>14.767255216693421</v>
      </c>
      <c r="J73" s="27">
        <f t="shared" si="1"/>
        <v>39.76725521669342</v>
      </c>
      <c r="K73" s="28">
        <f>RANK(J73,J$14:J$82)</f>
        <v>58</v>
      </c>
      <c r="L73" s="45"/>
      <c r="M73" s="29">
        <f t="shared" si="2"/>
        <v>131.76725521669343</v>
      </c>
      <c r="N73" s="30">
        <v>0</v>
      </c>
      <c r="O73" s="27">
        <f t="shared" si="3"/>
        <v>131.76725521669343</v>
      </c>
      <c r="P73" s="128"/>
      <c r="Q73" s="131"/>
      <c r="R73" s="128"/>
      <c r="S73" s="134"/>
    </row>
    <row r="74" spans="1:19" ht="15" thickBot="1">
      <c r="A74" s="24">
        <v>61</v>
      </c>
      <c r="B74" s="120">
        <v>21</v>
      </c>
      <c r="C74" s="25" t="s">
        <v>86</v>
      </c>
      <c r="D74" s="160"/>
      <c r="E74" s="82">
        <v>23</v>
      </c>
      <c r="F74" s="82">
        <v>61</v>
      </c>
      <c r="G74" s="80">
        <v>52.56</v>
      </c>
      <c r="H74" s="81">
        <v>133</v>
      </c>
      <c r="I74" s="26">
        <f t="shared" si="0"/>
        <v>25.304414003044137</v>
      </c>
      <c r="J74" s="27">
        <f t="shared" si="1"/>
        <v>109.30441400304414</v>
      </c>
      <c r="K74" s="28">
        <f>RANK(J74,J$14:J$82)</f>
        <v>27</v>
      </c>
      <c r="L74" s="43"/>
      <c r="M74" s="29">
        <f t="shared" si="2"/>
        <v>242.30441400304414</v>
      </c>
      <c r="N74" s="30">
        <v>0</v>
      </c>
      <c r="O74" s="27">
        <f t="shared" si="3"/>
        <v>242.30441400304414</v>
      </c>
      <c r="P74" s="126">
        <f>SUM(M74:M76)</f>
        <v>611.2614204268224</v>
      </c>
      <c r="Q74" s="129">
        <f>SUM(N74:N76)</f>
        <v>0</v>
      </c>
      <c r="R74" s="126">
        <f>SUM(P74:Q76)</f>
        <v>611.2614204268224</v>
      </c>
      <c r="S74" s="132">
        <f>RANK(R74,R$14:R$82)</f>
        <v>6</v>
      </c>
    </row>
    <row r="75" spans="1:19" ht="15" thickBot="1">
      <c r="A75" s="24">
        <v>62</v>
      </c>
      <c r="B75" s="121"/>
      <c r="C75" s="31" t="s">
        <v>61</v>
      </c>
      <c r="D75" s="160"/>
      <c r="E75" s="82">
        <v>7</v>
      </c>
      <c r="F75" s="82">
        <v>15</v>
      </c>
      <c r="G75" s="80">
        <v>44.39</v>
      </c>
      <c r="H75" s="81">
        <v>105</v>
      </c>
      <c r="I75" s="26">
        <f t="shared" si="0"/>
        <v>23.653976120747913</v>
      </c>
      <c r="J75" s="27">
        <f t="shared" si="1"/>
        <v>45.65397612074791</v>
      </c>
      <c r="K75" s="28">
        <f>RANK(J75,J$14:J$82)</f>
        <v>54</v>
      </c>
      <c r="L75" s="78" t="s">
        <v>113</v>
      </c>
      <c r="M75" s="29">
        <f t="shared" si="2"/>
        <v>150.65397612074793</v>
      </c>
      <c r="N75" s="30">
        <v>0</v>
      </c>
      <c r="O75" s="27">
        <f t="shared" si="3"/>
        <v>150.65397612074793</v>
      </c>
      <c r="P75" s="127"/>
      <c r="Q75" s="130"/>
      <c r="R75" s="127"/>
      <c r="S75" s="133"/>
    </row>
    <row r="76" spans="1:19" ht="15" thickBot="1">
      <c r="A76" s="24">
        <v>63</v>
      </c>
      <c r="B76" s="122"/>
      <c r="C76" s="37" t="s">
        <v>89</v>
      </c>
      <c r="D76" s="160"/>
      <c r="E76" s="82">
        <v>27</v>
      </c>
      <c r="F76" s="82">
        <v>42</v>
      </c>
      <c r="G76" s="80">
        <v>39.27</v>
      </c>
      <c r="H76" s="81">
        <v>119</v>
      </c>
      <c r="I76" s="26">
        <f t="shared" si="0"/>
        <v>30.303030303030305</v>
      </c>
      <c r="J76" s="27">
        <f t="shared" si="1"/>
        <v>99.30303030303031</v>
      </c>
      <c r="K76" s="28">
        <f>RANK(J76,J$14:J$82)</f>
        <v>31</v>
      </c>
      <c r="L76" s="43"/>
      <c r="M76" s="29">
        <f t="shared" si="2"/>
        <v>218.3030303030303</v>
      </c>
      <c r="N76" s="30">
        <v>0</v>
      </c>
      <c r="O76" s="27">
        <f t="shared" si="3"/>
        <v>218.3030303030303</v>
      </c>
      <c r="P76" s="128"/>
      <c r="Q76" s="131"/>
      <c r="R76" s="128"/>
      <c r="S76" s="134"/>
    </row>
    <row r="77" spans="1:19" ht="15" thickBot="1">
      <c r="A77" s="24">
        <v>64</v>
      </c>
      <c r="B77" s="105">
        <v>22</v>
      </c>
      <c r="C77" s="33" t="s">
        <v>87</v>
      </c>
      <c r="D77" s="160"/>
      <c r="E77" s="82">
        <v>69</v>
      </c>
      <c r="F77" s="82">
        <v>12</v>
      </c>
      <c r="G77" s="80">
        <v>47.11</v>
      </c>
      <c r="H77" s="81">
        <v>116</v>
      </c>
      <c r="I77" s="26">
        <f t="shared" si="0"/>
        <v>24.623222245807685</v>
      </c>
      <c r="J77" s="27">
        <f t="shared" si="1"/>
        <v>105.62322224580768</v>
      </c>
      <c r="K77" s="28">
        <f>RANK(J77,J$14:J$82)</f>
        <v>29</v>
      </c>
      <c r="L77" s="44"/>
      <c r="M77" s="29">
        <f t="shared" si="2"/>
        <v>221.62322224580768</v>
      </c>
      <c r="N77" s="30">
        <v>0</v>
      </c>
      <c r="O77" s="27">
        <f t="shared" si="3"/>
        <v>221.62322224580768</v>
      </c>
      <c r="P77" s="126">
        <f>SUM(M77:M79)</f>
        <v>462.94922832128964</v>
      </c>
      <c r="Q77" s="129">
        <f>SUM(N77:N79)</f>
        <v>0</v>
      </c>
      <c r="R77" s="126">
        <f>SUM(P77:Q79)</f>
        <v>462.94922832128964</v>
      </c>
      <c r="S77" s="132">
        <f>RANK(R77,R$14:R$82)</f>
        <v>15</v>
      </c>
    </row>
    <row r="78" spans="1:19" ht="15" thickBot="1">
      <c r="A78" s="24">
        <v>65</v>
      </c>
      <c r="B78" s="106"/>
      <c r="C78" s="34" t="s">
        <v>88</v>
      </c>
      <c r="D78" s="160"/>
      <c r="E78" s="82">
        <v>16</v>
      </c>
      <c r="F78" s="82">
        <v>26</v>
      </c>
      <c r="G78" s="80">
        <v>59.33</v>
      </c>
      <c r="H78" s="81">
        <v>63</v>
      </c>
      <c r="I78" s="26">
        <f t="shared" si="0"/>
        <v>10.618574077195348</v>
      </c>
      <c r="J78" s="27">
        <f t="shared" si="1"/>
        <v>52.61857407719535</v>
      </c>
      <c r="K78" s="28">
        <f>RANK(J78,J$14:J$82)</f>
        <v>51</v>
      </c>
      <c r="L78" s="79" t="s">
        <v>107</v>
      </c>
      <c r="M78" s="29">
        <f t="shared" si="2"/>
        <v>115.61857407719535</v>
      </c>
      <c r="N78" s="30">
        <v>0</v>
      </c>
      <c r="O78" s="27">
        <f t="shared" si="3"/>
        <v>115.61857407719535</v>
      </c>
      <c r="P78" s="127"/>
      <c r="Q78" s="130"/>
      <c r="R78" s="127"/>
      <c r="S78" s="133"/>
    </row>
    <row r="79" spans="1:19" ht="15" thickBot="1">
      <c r="A79" s="24">
        <v>66</v>
      </c>
      <c r="B79" s="106"/>
      <c r="C79" s="35" t="s">
        <v>96</v>
      </c>
      <c r="D79" s="162"/>
      <c r="E79" s="163">
        <v>31</v>
      </c>
      <c r="F79" s="163">
        <v>17</v>
      </c>
      <c r="G79" s="164">
        <v>46.69</v>
      </c>
      <c r="H79" s="165">
        <v>64</v>
      </c>
      <c r="I79" s="166">
        <f>H79/G79*10</f>
        <v>13.707431998286573</v>
      </c>
      <c r="J79" s="167">
        <f>+E79+F79+I79</f>
        <v>61.70743199828657</v>
      </c>
      <c r="K79" s="168">
        <f>RANK(J79,J$14:J$82)</f>
        <v>44</v>
      </c>
      <c r="L79" s="101"/>
      <c r="M79" s="169">
        <f>+E79+F79+H79+I79</f>
        <v>125.70743199828658</v>
      </c>
      <c r="N79" s="170">
        <v>0</v>
      </c>
      <c r="O79" s="167">
        <f>SUM(M79:N79)</f>
        <v>125.70743199828658</v>
      </c>
      <c r="P79" s="127"/>
      <c r="Q79" s="130"/>
      <c r="R79" s="127"/>
      <c r="S79" s="133"/>
    </row>
    <row r="80" spans="1:19" ht="15" thickBot="1">
      <c r="A80" s="24">
        <v>67</v>
      </c>
      <c r="B80" s="120">
        <v>23</v>
      </c>
      <c r="C80" s="25" t="s">
        <v>105</v>
      </c>
      <c r="D80" s="161"/>
      <c r="E80" s="82">
        <v>18</v>
      </c>
      <c r="F80" s="82">
        <v>88</v>
      </c>
      <c r="G80" s="80">
        <v>36.24</v>
      </c>
      <c r="H80" s="81">
        <v>30</v>
      </c>
      <c r="I80" s="171">
        <f>H80/G80*10</f>
        <v>8.278145695364238</v>
      </c>
      <c r="J80" s="27">
        <f>+E80+F80+I80</f>
        <v>114.27814569536423</v>
      </c>
      <c r="K80" s="28">
        <f>RANK(J80,J$14:J$82)</f>
        <v>24</v>
      </c>
      <c r="L80" s="102"/>
      <c r="M80" s="29">
        <f>+E80+F80+H80+I80</f>
        <v>144.27814569536423</v>
      </c>
      <c r="N80" s="30">
        <v>0</v>
      </c>
      <c r="O80" s="27">
        <f>SUM(M80:N80)</f>
        <v>144.27814569536423</v>
      </c>
      <c r="P80" s="126">
        <f>SUM(M80:M82)</f>
        <v>506.33019827467257</v>
      </c>
      <c r="Q80" s="129">
        <f>SUM(N80:N82)</f>
        <v>0</v>
      </c>
      <c r="R80" s="126">
        <f>SUM(P80:Q82)</f>
        <v>506.33019827467257</v>
      </c>
      <c r="S80" s="132">
        <f>RANK(R80,R$14:R$82)</f>
        <v>12</v>
      </c>
    </row>
    <row r="81" spans="1:19" ht="15" thickBot="1">
      <c r="A81" s="24">
        <v>68</v>
      </c>
      <c r="B81" s="121"/>
      <c r="C81" s="31" t="s">
        <v>93</v>
      </c>
      <c r="D81" s="160"/>
      <c r="E81" s="82">
        <v>32</v>
      </c>
      <c r="F81" s="82">
        <v>121</v>
      </c>
      <c r="G81" s="80">
        <v>30.47</v>
      </c>
      <c r="H81" s="81">
        <v>70</v>
      </c>
      <c r="I81" s="26">
        <f>H81/G81*10</f>
        <v>22.97341647522153</v>
      </c>
      <c r="J81" s="27">
        <f>+E81+F81+I81</f>
        <v>175.97341647522154</v>
      </c>
      <c r="K81" s="28">
        <f>RANK(J81,J$14:J$82)</f>
        <v>10</v>
      </c>
      <c r="L81" s="103" t="s">
        <v>94</v>
      </c>
      <c r="M81" s="29">
        <f>+E81+F81+H81+I81</f>
        <v>245.97341647522154</v>
      </c>
      <c r="N81" s="30">
        <v>0</v>
      </c>
      <c r="O81" s="27">
        <f>SUM(M81:N81)</f>
        <v>245.97341647522154</v>
      </c>
      <c r="P81" s="127"/>
      <c r="Q81" s="130"/>
      <c r="R81" s="127"/>
      <c r="S81" s="133"/>
    </row>
    <row r="82" spans="1:19" ht="15" thickBot="1">
      <c r="A82" s="24">
        <v>69</v>
      </c>
      <c r="B82" s="122"/>
      <c r="C82" s="32" t="s">
        <v>106</v>
      </c>
      <c r="D82" s="172"/>
      <c r="E82" s="173">
        <v>10</v>
      </c>
      <c r="F82" s="173">
        <v>52</v>
      </c>
      <c r="G82" s="174">
        <v>122.59</v>
      </c>
      <c r="H82" s="175">
        <v>50</v>
      </c>
      <c r="I82" s="176">
        <f>H82/G82*10</f>
        <v>4.078636104086793</v>
      </c>
      <c r="J82" s="48">
        <f>+E82+F82+I82</f>
        <v>66.0786361040868</v>
      </c>
      <c r="K82" s="177">
        <f>RANK(J82,J$14:J$82)</f>
        <v>43</v>
      </c>
      <c r="L82" s="104"/>
      <c r="M82" s="46">
        <f>+E82+F82+H82+I82</f>
        <v>116.0786361040868</v>
      </c>
      <c r="N82" s="47">
        <v>0</v>
      </c>
      <c r="O82" s="48">
        <f>SUM(M82:N82)</f>
        <v>116.0786361040868</v>
      </c>
      <c r="P82" s="128"/>
      <c r="Q82" s="131"/>
      <c r="R82" s="128"/>
      <c r="S82" s="134"/>
    </row>
    <row r="83" spans="1:19" ht="14.25">
      <c r="A83" s="49"/>
      <c r="B83" s="50"/>
      <c r="C83" s="51"/>
      <c r="D83" s="52"/>
      <c r="E83" s="52"/>
      <c r="F83" s="52"/>
      <c r="G83" s="52"/>
      <c r="H83" s="52"/>
      <c r="I83" s="52"/>
      <c r="J83" s="52"/>
      <c r="K83" s="50"/>
      <c r="L83" s="119"/>
      <c r="M83" s="53"/>
      <c r="N83" s="53"/>
      <c r="O83" s="54"/>
      <c r="P83" s="116"/>
      <c r="Q83" s="116"/>
      <c r="R83" s="116"/>
      <c r="S83" s="117"/>
    </row>
    <row r="84" spans="1:19" ht="14.25">
      <c r="A84" s="49"/>
      <c r="B84" s="55"/>
      <c r="C84" s="56"/>
      <c r="D84" s="52"/>
      <c r="E84" s="52"/>
      <c r="F84" s="52"/>
      <c r="G84" s="52"/>
      <c r="H84" s="52"/>
      <c r="I84" s="52"/>
      <c r="J84" s="52"/>
      <c r="K84" s="50"/>
      <c r="L84" s="119"/>
      <c r="M84" s="53"/>
      <c r="N84" s="53"/>
      <c r="O84" s="54"/>
      <c r="P84" s="116"/>
      <c r="Q84" s="116"/>
      <c r="R84" s="116"/>
      <c r="S84" s="117"/>
    </row>
    <row r="85" spans="1:19" ht="14.25">
      <c r="A85" s="49"/>
      <c r="M85" s="53"/>
      <c r="N85" s="53"/>
      <c r="O85" s="54"/>
      <c r="P85" s="116"/>
      <c r="Q85" s="116"/>
      <c r="R85" s="116"/>
      <c r="S85" s="117"/>
    </row>
    <row r="86" spans="1:19" ht="15" thickBot="1">
      <c r="A86" s="49"/>
      <c r="M86" s="53"/>
      <c r="N86" s="53"/>
      <c r="O86" s="54"/>
      <c r="P86" s="116"/>
      <c r="Q86" s="116"/>
      <c r="R86" s="116"/>
      <c r="S86" s="117"/>
    </row>
    <row r="87" spans="1:19" ht="15" thickBot="1">
      <c r="A87" s="49"/>
      <c r="B87" s="105" t="s">
        <v>1</v>
      </c>
      <c r="C87" s="107" t="s">
        <v>2</v>
      </c>
      <c r="D87" s="107"/>
      <c r="E87" s="109" t="s">
        <v>47</v>
      </c>
      <c r="F87" s="110"/>
      <c r="G87" s="110"/>
      <c r="H87" s="110"/>
      <c r="I87" s="110"/>
      <c r="J87" s="110"/>
      <c r="K87" s="111"/>
      <c r="L87" s="118"/>
      <c r="M87" s="53"/>
      <c r="N87" s="53"/>
      <c r="O87" s="54"/>
      <c r="P87" s="116"/>
      <c r="Q87" s="116"/>
      <c r="R87" s="116"/>
      <c r="S87" s="117"/>
    </row>
    <row r="88" spans="1:19" ht="14.25">
      <c r="A88" s="49"/>
      <c r="B88" s="106"/>
      <c r="C88" s="108"/>
      <c r="D88" s="108"/>
      <c r="E88" s="57" t="s">
        <v>5</v>
      </c>
      <c r="F88" s="14" t="s">
        <v>6</v>
      </c>
      <c r="G88" s="112" t="s">
        <v>7</v>
      </c>
      <c r="H88" s="113"/>
      <c r="I88" s="15" t="s">
        <v>5</v>
      </c>
      <c r="J88" s="16" t="s">
        <v>8</v>
      </c>
      <c r="K88" s="114" t="s">
        <v>9</v>
      </c>
      <c r="L88" s="118"/>
      <c r="M88" s="53"/>
      <c r="N88" s="53"/>
      <c r="O88" s="54"/>
      <c r="P88" s="116"/>
      <c r="Q88" s="116"/>
      <c r="R88" s="116"/>
      <c r="S88" s="117"/>
    </row>
    <row r="89" spans="1:19" ht="15" thickBot="1">
      <c r="A89" s="49"/>
      <c r="B89" s="106"/>
      <c r="C89" s="108"/>
      <c r="D89" s="108"/>
      <c r="E89" s="23" t="s">
        <v>13</v>
      </c>
      <c r="F89" s="18" t="s">
        <v>14</v>
      </c>
      <c r="G89" s="70" t="s">
        <v>15</v>
      </c>
      <c r="H89" s="71" t="s">
        <v>16</v>
      </c>
      <c r="I89" s="72" t="s">
        <v>7</v>
      </c>
      <c r="J89" s="22" t="s">
        <v>17</v>
      </c>
      <c r="K89" s="115"/>
      <c r="L89" s="118"/>
      <c r="M89" s="53"/>
      <c r="N89" s="53"/>
      <c r="O89" s="54"/>
      <c r="P89" s="116"/>
      <c r="Q89" s="116"/>
      <c r="R89" s="116"/>
      <c r="S89" s="117"/>
    </row>
    <row r="90" spans="2:11" ht="14.25">
      <c r="B90" s="89">
        <v>1</v>
      </c>
      <c r="C90" s="60" t="s">
        <v>52</v>
      </c>
      <c r="D90" s="182"/>
      <c r="E90" s="179">
        <v>14</v>
      </c>
      <c r="F90" s="92">
        <v>41</v>
      </c>
      <c r="G90" s="92">
        <v>82</v>
      </c>
      <c r="H90" s="92">
        <v>20</v>
      </c>
      <c r="I90" s="93">
        <f aca="true" t="shared" si="4" ref="I90:I106">H90/G90*10</f>
        <v>2.4390243902439024</v>
      </c>
      <c r="J90" s="94">
        <f aca="true" t="shared" si="5" ref="J90:J106">+E90+F90+I90</f>
        <v>57.4390243902439</v>
      </c>
      <c r="K90" s="58">
        <f aca="true" t="shared" si="6" ref="K90:K106">RANK(J90,J$90:J$106)</f>
        <v>8</v>
      </c>
    </row>
    <row r="91" spans="2:11" ht="14.25">
      <c r="B91" s="90">
        <v>2</v>
      </c>
      <c r="C91" s="59" t="s">
        <v>24</v>
      </c>
      <c r="D91" s="183"/>
      <c r="E91" s="180">
        <v>25</v>
      </c>
      <c r="F91" s="86">
        <v>25</v>
      </c>
      <c r="G91" s="86">
        <v>21.32</v>
      </c>
      <c r="H91" s="86">
        <v>60</v>
      </c>
      <c r="I91" s="87">
        <f t="shared" si="4"/>
        <v>28.142589118198874</v>
      </c>
      <c r="J91" s="88">
        <f t="shared" si="5"/>
        <v>78.14258911819887</v>
      </c>
      <c r="K91" s="75">
        <f t="shared" si="6"/>
        <v>7</v>
      </c>
    </row>
    <row r="92" spans="2:11" ht="14.25">
      <c r="B92" s="90">
        <v>3</v>
      </c>
      <c r="C92" s="59" t="s">
        <v>69</v>
      </c>
      <c r="D92" s="183"/>
      <c r="E92" s="180">
        <v>4</v>
      </c>
      <c r="F92" s="86">
        <v>3</v>
      </c>
      <c r="G92" s="86">
        <v>82.23</v>
      </c>
      <c r="H92" s="86">
        <v>50</v>
      </c>
      <c r="I92" s="87">
        <f t="shared" si="4"/>
        <v>6.080505898090721</v>
      </c>
      <c r="J92" s="88">
        <f t="shared" si="5"/>
        <v>13.08050589809072</v>
      </c>
      <c r="K92" s="75">
        <f t="shared" si="6"/>
        <v>16</v>
      </c>
    </row>
    <row r="93" spans="2:11" ht="14.25">
      <c r="B93" s="90">
        <v>4</v>
      </c>
      <c r="C93" s="59" t="s">
        <v>70</v>
      </c>
      <c r="D93" s="183"/>
      <c r="E93" s="180">
        <v>8</v>
      </c>
      <c r="F93" s="86">
        <v>18</v>
      </c>
      <c r="G93" s="86">
        <v>76.41</v>
      </c>
      <c r="H93" s="86">
        <v>70</v>
      </c>
      <c r="I93" s="87">
        <f t="shared" si="4"/>
        <v>9.161104567464992</v>
      </c>
      <c r="J93" s="88">
        <f t="shared" si="5"/>
        <v>35.16110456746499</v>
      </c>
      <c r="K93" s="75">
        <f t="shared" si="6"/>
        <v>11</v>
      </c>
    </row>
    <row r="94" spans="2:11" ht="14.25">
      <c r="B94" s="91">
        <v>5</v>
      </c>
      <c r="C94" s="61" t="s">
        <v>97</v>
      </c>
      <c r="D94" s="183"/>
      <c r="E94" s="180">
        <v>0</v>
      </c>
      <c r="F94" s="86">
        <v>30</v>
      </c>
      <c r="G94" s="86">
        <v>132.46</v>
      </c>
      <c r="H94" s="86">
        <v>40</v>
      </c>
      <c r="I94" s="87">
        <f t="shared" si="4"/>
        <v>3.0197795560924052</v>
      </c>
      <c r="J94" s="88">
        <f t="shared" si="5"/>
        <v>33.0197795560924</v>
      </c>
      <c r="K94" s="75">
        <f t="shared" si="6"/>
        <v>12</v>
      </c>
    </row>
    <row r="95" spans="2:11" ht="15">
      <c r="B95" s="91">
        <v>6</v>
      </c>
      <c r="C95" s="63" t="s">
        <v>29</v>
      </c>
      <c r="D95" s="184"/>
      <c r="E95" s="180">
        <v>15</v>
      </c>
      <c r="F95" s="86">
        <v>16</v>
      </c>
      <c r="G95" s="86">
        <v>55.62</v>
      </c>
      <c r="H95" s="86">
        <v>70</v>
      </c>
      <c r="I95" s="87">
        <f t="shared" si="4"/>
        <v>12.585400934915498</v>
      </c>
      <c r="J95" s="88">
        <f t="shared" si="5"/>
        <v>43.5854009349155</v>
      </c>
      <c r="K95" s="75">
        <f t="shared" si="6"/>
        <v>10</v>
      </c>
    </row>
    <row r="96" spans="2:11" ht="15">
      <c r="B96" s="91">
        <v>7</v>
      </c>
      <c r="C96" s="63" t="s">
        <v>31</v>
      </c>
      <c r="D96" s="184"/>
      <c r="E96" s="180">
        <v>40</v>
      </c>
      <c r="F96" s="86">
        <v>59</v>
      </c>
      <c r="G96" s="86">
        <v>40.78</v>
      </c>
      <c r="H96" s="86">
        <v>70</v>
      </c>
      <c r="I96" s="87">
        <f t="shared" si="4"/>
        <v>17.165277096615988</v>
      </c>
      <c r="J96" s="88">
        <f t="shared" si="5"/>
        <v>116.165277096616</v>
      </c>
      <c r="K96" s="75">
        <f t="shared" si="6"/>
        <v>5</v>
      </c>
    </row>
    <row r="97" spans="2:11" ht="15">
      <c r="B97" s="90">
        <v>8</v>
      </c>
      <c r="C97" s="63" t="s">
        <v>32</v>
      </c>
      <c r="D97" s="184"/>
      <c r="E97" s="180">
        <v>1</v>
      </c>
      <c r="F97" s="86">
        <v>4</v>
      </c>
      <c r="G97" s="86">
        <v>94.84</v>
      </c>
      <c r="H97" s="86">
        <v>35</v>
      </c>
      <c r="I97" s="87">
        <f t="shared" si="4"/>
        <v>3.6904259805989033</v>
      </c>
      <c r="J97" s="88">
        <f t="shared" si="5"/>
        <v>8.690425980598903</v>
      </c>
      <c r="K97" s="75">
        <f t="shared" si="6"/>
        <v>17</v>
      </c>
    </row>
    <row r="98" spans="2:11" ht="14.25">
      <c r="B98" s="90">
        <v>9</v>
      </c>
      <c r="C98" s="61" t="s">
        <v>111</v>
      </c>
      <c r="D98" s="184"/>
      <c r="E98" s="180">
        <v>87</v>
      </c>
      <c r="F98" s="86">
        <v>44</v>
      </c>
      <c r="G98" s="86">
        <v>46.19</v>
      </c>
      <c r="H98" s="86">
        <v>97</v>
      </c>
      <c r="I98" s="87">
        <f t="shared" si="4"/>
        <v>21.00021649707729</v>
      </c>
      <c r="J98" s="88">
        <f t="shared" si="5"/>
        <v>152.0002164970773</v>
      </c>
      <c r="K98" s="75">
        <f t="shared" si="6"/>
        <v>3</v>
      </c>
    </row>
    <row r="99" spans="2:11" ht="14.25">
      <c r="B99" s="90">
        <v>10</v>
      </c>
      <c r="C99" s="61" t="s">
        <v>103</v>
      </c>
      <c r="D99" s="184"/>
      <c r="E99" s="180">
        <v>6</v>
      </c>
      <c r="F99" s="86">
        <v>9</v>
      </c>
      <c r="G99" s="86">
        <v>113.35</v>
      </c>
      <c r="H99" s="86">
        <v>30</v>
      </c>
      <c r="I99" s="87">
        <f t="shared" si="4"/>
        <v>2.646669607410675</v>
      </c>
      <c r="J99" s="88">
        <f t="shared" si="5"/>
        <v>17.646669607410676</v>
      </c>
      <c r="K99" s="75">
        <f t="shared" si="6"/>
        <v>14</v>
      </c>
    </row>
    <row r="100" spans="2:11" ht="14.25">
      <c r="B100" s="90">
        <v>11</v>
      </c>
      <c r="C100" s="59" t="s">
        <v>108</v>
      </c>
      <c r="D100" s="183"/>
      <c r="E100" s="180">
        <v>32</v>
      </c>
      <c r="F100" s="86">
        <v>11</v>
      </c>
      <c r="G100" s="86">
        <v>95.95</v>
      </c>
      <c r="H100" s="86">
        <v>105</v>
      </c>
      <c r="I100" s="87">
        <f t="shared" si="4"/>
        <v>10.943199583116206</v>
      </c>
      <c r="J100" s="88">
        <f t="shared" si="5"/>
        <v>53.943199583116204</v>
      </c>
      <c r="K100" s="75">
        <f t="shared" si="6"/>
        <v>9</v>
      </c>
    </row>
    <row r="101" spans="2:11" ht="14.25">
      <c r="B101" s="90">
        <v>12</v>
      </c>
      <c r="C101" s="59" t="s">
        <v>89</v>
      </c>
      <c r="D101" s="183"/>
      <c r="E101" s="180">
        <v>27</v>
      </c>
      <c r="F101" s="86">
        <v>42</v>
      </c>
      <c r="G101" s="86">
        <v>39.27</v>
      </c>
      <c r="H101" s="86">
        <v>119</v>
      </c>
      <c r="I101" s="87">
        <f t="shared" si="4"/>
        <v>30.303030303030305</v>
      </c>
      <c r="J101" s="88">
        <f t="shared" si="5"/>
        <v>99.30303030303031</v>
      </c>
      <c r="K101" s="75">
        <f t="shared" si="6"/>
        <v>6</v>
      </c>
    </row>
    <row r="102" spans="2:11" ht="14.25">
      <c r="B102" s="90">
        <v>13</v>
      </c>
      <c r="C102" s="178" t="s">
        <v>41</v>
      </c>
      <c r="D102" s="184"/>
      <c r="E102" s="180">
        <v>79</v>
      </c>
      <c r="F102" s="86">
        <v>73</v>
      </c>
      <c r="G102" s="86">
        <v>46.67</v>
      </c>
      <c r="H102" s="86">
        <v>131</v>
      </c>
      <c r="I102" s="87">
        <f t="shared" si="4"/>
        <v>28.0694236125991</v>
      </c>
      <c r="J102" s="88">
        <f t="shared" si="5"/>
        <v>180.0694236125991</v>
      </c>
      <c r="K102" s="75">
        <f t="shared" si="6"/>
        <v>1</v>
      </c>
    </row>
    <row r="103" spans="2:11" ht="14.25">
      <c r="B103" s="90">
        <v>14</v>
      </c>
      <c r="C103" s="178" t="s">
        <v>43</v>
      </c>
      <c r="D103" s="184"/>
      <c r="E103" s="180">
        <v>49</v>
      </c>
      <c r="F103" s="86">
        <v>78</v>
      </c>
      <c r="G103" s="86">
        <v>40.91</v>
      </c>
      <c r="H103" s="86">
        <v>133</v>
      </c>
      <c r="I103" s="87">
        <f t="shared" si="4"/>
        <v>32.510388658029825</v>
      </c>
      <c r="J103" s="88">
        <f t="shared" si="5"/>
        <v>159.51038865802983</v>
      </c>
      <c r="K103" s="75">
        <f t="shared" si="6"/>
        <v>2</v>
      </c>
    </row>
    <row r="104" spans="2:11" ht="14.25">
      <c r="B104" s="90">
        <v>15</v>
      </c>
      <c r="C104" s="61" t="s">
        <v>90</v>
      </c>
      <c r="D104" s="183"/>
      <c r="E104" s="180">
        <v>17</v>
      </c>
      <c r="F104" s="86">
        <v>0</v>
      </c>
      <c r="G104" s="86">
        <v>66.41</v>
      </c>
      <c r="H104" s="86">
        <v>76</v>
      </c>
      <c r="I104" s="87">
        <f t="shared" si="4"/>
        <v>11.444059629573859</v>
      </c>
      <c r="J104" s="88">
        <f t="shared" si="5"/>
        <v>28.444059629573857</v>
      </c>
      <c r="K104" s="75">
        <f t="shared" si="6"/>
        <v>13</v>
      </c>
    </row>
    <row r="105" spans="2:11" ht="14.25">
      <c r="B105" s="90">
        <v>16</v>
      </c>
      <c r="C105" s="178" t="s">
        <v>109</v>
      </c>
      <c r="D105" s="184"/>
      <c r="E105" s="180">
        <v>47</v>
      </c>
      <c r="F105" s="86">
        <v>79</v>
      </c>
      <c r="G105" s="86">
        <v>43.01</v>
      </c>
      <c r="H105" s="86">
        <v>79</v>
      </c>
      <c r="I105" s="87">
        <f t="shared" si="4"/>
        <v>18.367821436875147</v>
      </c>
      <c r="J105" s="88">
        <f t="shared" si="5"/>
        <v>144.36782143687515</v>
      </c>
      <c r="K105" s="75">
        <f t="shared" si="6"/>
        <v>4</v>
      </c>
    </row>
    <row r="106" spans="2:11" ht="15" thickBot="1">
      <c r="B106" s="90">
        <v>17</v>
      </c>
      <c r="C106" s="62" t="s">
        <v>36</v>
      </c>
      <c r="D106" s="185"/>
      <c r="E106" s="181">
        <v>0</v>
      </c>
      <c r="F106" s="95">
        <v>9</v>
      </c>
      <c r="G106" s="95">
        <v>64.04</v>
      </c>
      <c r="H106" s="95">
        <v>30</v>
      </c>
      <c r="I106" s="96">
        <f t="shared" si="4"/>
        <v>4.6845721424109925</v>
      </c>
      <c r="J106" s="97">
        <f t="shared" si="5"/>
        <v>13.684572142410993</v>
      </c>
      <c r="K106" s="77">
        <f t="shared" si="6"/>
        <v>15</v>
      </c>
    </row>
    <row r="108" ht="15" thickBot="1"/>
    <row r="109" spans="2:11" ht="15" thickBot="1">
      <c r="B109" s="105" t="s">
        <v>1</v>
      </c>
      <c r="C109" s="107" t="s">
        <v>2</v>
      </c>
      <c r="D109" s="107"/>
      <c r="E109" s="109" t="s">
        <v>95</v>
      </c>
      <c r="F109" s="110"/>
      <c r="G109" s="110"/>
      <c r="H109" s="110"/>
      <c r="I109" s="110"/>
      <c r="J109" s="110"/>
      <c r="K109" s="111"/>
    </row>
    <row r="110" spans="2:11" ht="14.25">
      <c r="B110" s="106"/>
      <c r="C110" s="108"/>
      <c r="D110" s="108"/>
      <c r="E110" s="57" t="s">
        <v>5</v>
      </c>
      <c r="F110" s="14" t="s">
        <v>6</v>
      </c>
      <c r="G110" s="112" t="s">
        <v>7</v>
      </c>
      <c r="H110" s="113"/>
      <c r="I110" s="15" t="s">
        <v>5</v>
      </c>
      <c r="J110" s="16" t="s">
        <v>8</v>
      </c>
      <c r="K110" s="114" t="s">
        <v>9</v>
      </c>
    </row>
    <row r="111" spans="2:11" ht="15" thickBot="1">
      <c r="B111" s="106"/>
      <c r="C111" s="108"/>
      <c r="D111" s="108"/>
      <c r="E111" s="23" t="s">
        <v>13</v>
      </c>
      <c r="F111" s="18" t="s">
        <v>14</v>
      </c>
      <c r="G111" s="70" t="s">
        <v>15</v>
      </c>
      <c r="H111" s="71" t="s">
        <v>16</v>
      </c>
      <c r="I111" s="72" t="s">
        <v>7</v>
      </c>
      <c r="J111" s="22" t="s">
        <v>17</v>
      </c>
      <c r="K111" s="115"/>
    </row>
    <row r="112" spans="2:11" ht="14.25">
      <c r="B112" s="73">
        <v>1</v>
      </c>
      <c r="C112" s="99" t="s">
        <v>92</v>
      </c>
      <c r="D112" s="186"/>
      <c r="E112" s="92">
        <v>47</v>
      </c>
      <c r="F112" s="92">
        <v>118</v>
      </c>
      <c r="G112" s="92">
        <v>33.78</v>
      </c>
      <c r="H112" s="92">
        <v>80</v>
      </c>
      <c r="I112" s="93">
        <f>H112/G112*10</f>
        <v>23.682652457075193</v>
      </c>
      <c r="J112" s="94">
        <f>+E112+F112+I112</f>
        <v>188.6826524570752</v>
      </c>
      <c r="K112" s="58">
        <f>RANK(J112,J$112:J$115)</f>
        <v>1</v>
      </c>
    </row>
    <row r="113" spans="2:11" ht="14.25">
      <c r="B113" s="74">
        <v>2</v>
      </c>
      <c r="C113" s="85" t="s">
        <v>105</v>
      </c>
      <c r="D113" s="158"/>
      <c r="E113" s="86">
        <v>18</v>
      </c>
      <c r="F113" s="86">
        <v>88</v>
      </c>
      <c r="G113" s="86">
        <v>36.24</v>
      </c>
      <c r="H113" s="86">
        <v>30</v>
      </c>
      <c r="I113" s="87">
        <f>H113/G113*10</f>
        <v>8.278145695364238</v>
      </c>
      <c r="J113" s="88">
        <f>+E113+F113+I113</f>
        <v>114.27814569536423</v>
      </c>
      <c r="K113" s="75">
        <f>RANK(J113,J$112:J$115)</f>
        <v>3</v>
      </c>
    </row>
    <row r="114" spans="2:11" ht="14.25">
      <c r="B114" s="74">
        <v>3</v>
      </c>
      <c r="C114" s="85" t="s">
        <v>93</v>
      </c>
      <c r="D114" s="158"/>
      <c r="E114" s="86">
        <v>32</v>
      </c>
      <c r="F114" s="86">
        <v>121</v>
      </c>
      <c r="G114" s="86">
        <v>30.47</v>
      </c>
      <c r="H114" s="86">
        <v>70</v>
      </c>
      <c r="I114" s="87">
        <f>H114/G114*10</f>
        <v>22.97341647522153</v>
      </c>
      <c r="J114" s="88">
        <f>+E114+F114+I114</f>
        <v>175.97341647522154</v>
      </c>
      <c r="K114" s="75">
        <f>RANK(J114,J$112:J$115)</f>
        <v>2</v>
      </c>
    </row>
    <row r="115" spans="2:11" ht="15" thickBot="1">
      <c r="B115" s="76">
        <v>4</v>
      </c>
      <c r="C115" s="100" t="s">
        <v>75</v>
      </c>
      <c r="D115" s="187"/>
      <c r="E115" s="95">
        <v>29</v>
      </c>
      <c r="F115" s="95">
        <v>29</v>
      </c>
      <c r="G115" s="95">
        <v>47.25</v>
      </c>
      <c r="H115" s="95">
        <v>85</v>
      </c>
      <c r="I115" s="96">
        <f>H115/G115*10</f>
        <v>17.989417989417987</v>
      </c>
      <c r="J115" s="97">
        <f>+E115+F115+I115</f>
        <v>75.98941798941799</v>
      </c>
      <c r="K115" s="77">
        <f>RANK(J115,J$112:J$115)</f>
        <v>4</v>
      </c>
    </row>
    <row r="116" spans="2:11" ht="14.25">
      <c r="B116" s="50"/>
      <c r="C116" s="51"/>
      <c r="D116" s="52"/>
      <c r="E116" s="50"/>
      <c r="F116" s="52"/>
      <c r="G116" s="52"/>
      <c r="H116" s="52"/>
      <c r="I116" s="98"/>
      <c r="J116" s="98"/>
      <c r="K116" s="50"/>
    </row>
    <row r="117" spans="2:11" ht="14.25">
      <c r="B117" s="50"/>
      <c r="C117" s="51"/>
      <c r="D117" s="52"/>
      <c r="E117" s="50"/>
      <c r="F117" s="52"/>
      <c r="G117" s="52"/>
      <c r="H117" s="52"/>
      <c r="I117" s="98"/>
      <c r="J117" s="98"/>
      <c r="K117" s="50"/>
    </row>
    <row r="118" spans="2:11" ht="14.25">
      <c r="B118" s="50"/>
      <c r="C118" s="51"/>
      <c r="D118" s="53"/>
      <c r="E118" s="50"/>
      <c r="F118" s="52"/>
      <c r="G118" s="52"/>
      <c r="H118" s="52"/>
      <c r="I118" s="98"/>
      <c r="J118" s="98"/>
      <c r="K118" s="50"/>
    </row>
    <row r="119" spans="2:11" ht="14.25">
      <c r="B119" s="55"/>
      <c r="C119" s="51"/>
      <c r="D119" s="52"/>
      <c r="E119" s="50"/>
      <c r="F119" s="52"/>
      <c r="G119" s="52"/>
      <c r="H119" s="52"/>
      <c r="I119" s="98"/>
      <c r="J119" s="98"/>
      <c r="K119" s="50"/>
    </row>
    <row r="120" spans="2:11" ht="14.25">
      <c r="B120" s="55"/>
      <c r="C120" s="51"/>
      <c r="D120" s="52"/>
      <c r="E120" s="50"/>
      <c r="F120" s="52"/>
      <c r="G120" s="52"/>
      <c r="H120" s="52"/>
      <c r="I120" s="98"/>
      <c r="J120" s="98"/>
      <c r="K120" s="50"/>
    </row>
    <row r="121" spans="2:11" ht="14.25">
      <c r="B121" s="55"/>
      <c r="C121" s="51"/>
      <c r="D121" s="52"/>
      <c r="E121" s="50"/>
      <c r="F121" s="52"/>
      <c r="G121" s="52"/>
      <c r="H121" s="52"/>
      <c r="I121" s="98"/>
      <c r="J121" s="98"/>
      <c r="K121" s="50"/>
    </row>
  </sheetData>
  <sheetProtection/>
  <mergeCells count="170">
    <mergeCell ref="E11:K11"/>
    <mergeCell ref="L11:S11"/>
    <mergeCell ref="G12:H12"/>
    <mergeCell ref="K12:K13"/>
    <mergeCell ref="L12:L13"/>
    <mergeCell ref="M12:O12"/>
    <mergeCell ref="P12:R12"/>
    <mergeCell ref="S12:S13"/>
    <mergeCell ref="B14:B16"/>
    <mergeCell ref="L14:L16"/>
    <mergeCell ref="P14:P16"/>
    <mergeCell ref="Q14:Q16"/>
    <mergeCell ref="R14:R16"/>
    <mergeCell ref="S14:S16"/>
    <mergeCell ref="B11:B13"/>
    <mergeCell ref="C11:C13"/>
    <mergeCell ref="D11:D13"/>
    <mergeCell ref="B17:B19"/>
    <mergeCell ref="L17:L19"/>
    <mergeCell ref="P17:P19"/>
    <mergeCell ref="Q17:Q19"/>
    <mergeCell ref="R17:R19"/>
    <mergeCell ref="S17:S19"/>
    <mergeCell ref="B20:B22"/>
    <mergeCell ref="L20:L22"/>
    <mergeCell ref="P20:P22"/>
    <mergeCell ref="Q20:Q22"/>
    <mergeCell ref="R20:R22"/>
    <mergeCell ref="S20:S22"/>
    <mergeCell ref="B23:B25"/>
    <mergeCell ref="L23:L25"/>
    <mergeCell ref="P23:P25"/>
    <mergeCell ref="Q23:Q25"/>
    <mergeCell ref="R23:R25"/>
    <mergeCell ref="S23:S25"/>
    <mergeCell ref="B26:B28"/>
    <mergeCell ref="L26:L28"/>
    <mergeCell ref="P26:P28"/>
    <mergeCell ref="Q26:Q28"/>
    <mergeCell ref="R26:R28"/>
    <mergeCell ref="S26:S28"/>
    <mergeCell ref="B29:B31"/>
    <mergeCell ref="L29:L31"/>
    <mergeCell ref="P29:P31"/>
    <mergeCell ref="Q29:Q31"/>
    <mergeCell ref="R29:R31"/>
    <mergeCell ref="S29:S31"/>
    <mergeCell ref="B32:B34"/>
    <mergeCell ref="L32:L34"/>
    <mergeCell ref="P32:P34"/>
    <mergeCell ref="Q32:Q34"/>
    <mergeCell ref="R32:R34"/>
    <mergeCell ref="S32:S34"/>
    <mergeCell ref="B35:B37"/>
    <mergeCell ref="L35:L37"/>
    <mergeCell ref="P35:P37"/>
    <mergeCell ref="Q35:Q37"/>
    <mergeCell ref="R35:R37"/>
    <mergeCell ref="S35:S37"/>
    <mergeCell ref="B38:B40"/>
    <mergeCell ref="L38:L40"/>
    <mergeCell ref="P38:P40"/>
    <mergeCell ref="Q38:Q40"/>
    <mergeCell ref="R38:R40"/>
    <mergeCell ref="S38:S40"/>
    <mergeCell ref="B41:B43"/>
    <mergeCell ref="L41:L43"/>
    <mergeCell ref="P41:P43"/>
    <mergeCell ref="Q41:Q43"/>
    <mergeCell ref="R41:R43"/>
    <mergeCell ref="S41:S43"/>
    <mergeCell ref="B44:B46"/>
    <mergeCell ref="L44:L46"/>
    <mergeCell ref="P44:P46"/>
    <mergeCell ref="Q44:Q46"/>
    <mergeCell ref="R44:R46"/>
    <mergeCell ref="S44:S46"/>
    <mergeCell ref="B47:B49"/>
    <mergeCell ref="L47:L49"/>
    <mergeCell ref="P47:P49"/>
    <mergeCell ref="Q47:Q49"/>
    <mergeCell ref="R47:R49"/>
    <mergeCell ref="S47:S49"/>
    <mergeCell ref="B50:B52"/>
    <mergeCell ref="L50:L52"/>
    <mergeCell ref="P50:P52"/>
    <mergeCell ref="Q50:Q52"/>
    <mergeCell ref="R50:R52"/>
    <mergeCell ref="S50:S52"/>
    <mergeCell ref="B53:B55"/>
    <mergeCell ref="L53:L55"/>
    <mergeCell ref="P53:P55"/>
    <mergeCell ref="Q53:Q55"/>
    <mergeCell ref="R53:R55"/>
    <mergeCell ref="S53:S55"/>
    <mergeCell ref="B56:B58"/>
    <mergeCell ref="L56:L58"/>
    <mergeCell ref="P56:P58"/>
    <mergeCell ref="Q56:Q58"/>
    <mergeCell ref="R56:R58"/>
    <mergeCell ref="S56:S58"/>
    <mergeCell ref="B59:B61"/>
    <mergeCell ref="L59:L61"/>
    <mergeCell ref="P59:P61"/>
    <mergeCell ref="Q59:Q61"/>
    <mergeCell ref="R59:R61"/>
    <mergeCell ref="S59:S61"/>
    <mergeCell ref="B62:B64"/>
    <mergeCell ref="L62:L64"/>
    <mergeCell ref="P62:P64"/>
    <mergeCell ref="Q62:Q64"/>
    <mergeCell ref="R62:R64"/>
    <mergeCell ref="S62:S64"/>
    <mergeCell ref="B65:B67"/>
    <mergeCell ref="L65:L67"/>
    <mergeCell ref="P65:P67"/>
    <mergeCell ref="Q65:Q67"/>
    <mergeCell ref="R65:R67"/>
    <mergeCell ref="S65:S67"/>
    <mergeCell ref="B68:B70"/>
    <mergeCell ref="P68:P70"/>
    <mergeCell ref="Q68:Q70"/>
    <mergeCell ref="R68:R70"/>
    <mergeCell ref="S68:S70"/>
    <mergeCell ref="B71:B73"/>
    <mergeCell ref="P71:P73"/>
    <mergeCell ref="Q71:Q73"/>
    <mergeCell ref="R71:R73"/>
    <mergeCell ref="S71:S73"/>
    <mergeCell ref="B74:B76"/>
    <mergeCell ref="P74:P76"/>
    <mergeCell ref="Q74:Q76"/>
    <mergeCell ref="R74:R76"/>
    <mergeCell ref="S74:S76"/>
    <mergeCell ref="B77:B79"/>
    <mergeCell ref="P77:P79"/>
    <mergeCell ref="Q77:Q79"/>
    <mergeCell ref="R77:R79"/>
    <mergeCell ref="S77:S79"/>
    <mergeCell ref="B80:B82"/>
    <mergeCell ref="P80:P82"/>
    <mergeCell ref="Q80:Q82"/>
    <mergeCell ref="R80:R82"/>
    <mergeCell ref="S80:S82"/>
    <mergeCell ref="P87:P89"/>
    <mergeCell ref="L83:L84"/>
    <mergeCell ref="P83:P84"/>
    <mergeCell ref="Q83:Q84"/>
    <mergeCell ref="R83:R84"/>
    <mergeCell ref="S83:S84"/>
    <mergeCell ref="P85:P86"/>
    <mergeCell ref="Q85:Q86"/>
    <mergeCell ref="R85:R86"/>
    <mergeCell ref="S85:S86"/>
    <mergeCell ref="Q87:Q89"/>
    <mergeCell ref="R87:R89"/>
    <mergeCell ref="S87:S89"/>
    <mergeCell ref="G88:H88"/>
    <mergeCell ref="K88:K89"/>
    <mergeCell ref="B87:B89"/>
    <mergeCell ref="C87:C89"/>
    <mergeCell ref="D87:D89"/>
    <mergeCell ref="E87:K87"/>
    <mergeCell ref="L87:L89"/>
    <mergeCell ref="B109:B111"/>
    <mergeCell ref="C109:C111"/>
    <mergeCell ref="D109:D111"/>
    <mergeCell ref="E109:K109"/>
    <mergeCell ref="G110:H110"/>
    <mergeCell ref="K110:K111"/>
  </mergeCells>
  <conditionalFormatting sqref="P83:R89 E90:J106 M14:M82 O14:O89 P14:R14 P17:R17 P20:R20 P23:R23 P26:R26 P29:R29 P32:R32 P35:R35 P38:R38 P41:R41 P44:R44 P47:R47 P50:R50 P53:R53 P56:R56 P59:R59 P62:R62 P65:R65 P71:R71 P68:R68 P77:R77 P74:R74 P80:R80 E14:J84">
    <cfRule type="cellIs" priority="8" dxfId="8" operator="equal" stopIfTrue="1">
      <formula>0</formula>
    </cfRule>
  </conditionalFormatting>
  <conditionalFormatting sqref="E90:E106 S83:S89 K90:K106 S14 S17 S20 S23 S26 S29 S32 S35 S38 S41 S44 S47 S50 S53 S56 S59 S62 S65 S71 S68 S77 S74 S80 K14:K84">
    <cfRule type="cellIs" priority="7" dxfId="9" operator="between" stopIfTrue="1">
      <formula>1</formula>
      <formula>3</formula>
    </cfRule>
  </conditionalFormatting>
  <conditionalFormatting sqref="E112:J121">
    <cfRule type="cellIs" priority="6" dxfId="8" operator="equal" stopIfTrue="1">
      <formula>0</formula>
    </cfRule>
  </conditionalFormatting>
  <conditionalFormatting sqref="E112:E121 K112:K121">
    <cfRule type="cellIs" priority="5" dxfId="9" operator="between" stopIfTrue="1">
      <formula>1</formula>
      <formula>3</formula>
    </cfRule>
  </conditionalFormatting>
  <conditionalFormatting sqref="E112:J112">
    <cfRule type="cellIs" priority="4" dxfId="8" operator="equal" stopIfTrue="1">
      <formula>0</formula>
    </cfRule>
  </conditionalFormatting>
  <conditionalFormatting sqref="E113:J113">
    <cfRule type="cellIs" priority="3" dxfId="8" operator="equal" stopIfTrue="1">
      <formula>0</formula>
    </cfRule>
  </conditionalFormatting>
  <conditionalFormatting sqref="E114:J114">
    <cfRule type="cellIs" priority="2" dxfId="8" operator="equal" stopIfTrue="1">
      <formula>0</formula>
    </cfRule>
  </conditionalFormatting>
  <conditionalFormatting sqref="E115:J115">
    <cfRule type="cellIs" priority="1" dxfId="8" operator="equal" stopIfTrue="1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2018-06-24T12:45:36Z</dcterms:modified>
  <cp:category/>
  <cp:version/>
  <cp:contentType/>
  <cp:contentStatus/>
</cp:coreProperties>
</file>